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gresearchnz-my.sharepoint.com/personal/connor_watson_agresearch_co_nz/Documents/Excel sheets/Final thesis/Appendices/"/>
    </mc:Choice>
  </mc:AlternateContent>
  <xr:revisionPtr revIDLastSave="88" documentId="8_{714F491A-8EC3-45EF-8353-93253CF2EF2D}" xr6:coauthVersionLast="47" xr6:coauthVersionMax="47" xr10:uidLastSave="{F770014E-0DFF-4F57-8296-3AFB94B1C2F3}"/>
  <bookViews>
    <workbookView xWindow="-120" yWindow="-120" windowWidth="29040" windowHeight="15840" xr2:uid="{9C522EBD-A12C-4D01-A804-4F94E38D818F}"/>
  </bookViews>
  <sheets>
    <sheet name="Colonies" sheetId="1" r:id="rId1"/>
    <sheet name="CFU" sheetId="2" r:id="rId2"/>
    <sheet name="Sheet3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63" i="3" l="1"/>
  <c r="P63" i="3"/>
  <c r="O63" i="3"/>
  <c r="N63" i="3"/>
  <c r="M63" i="3"/>
  <c r="L63" i="3"/>
  <c r="K63" i="3"/>
  <c r="J63" i="3"/>
  <c r="I63" i="3"/>
  <c r="H63" i="3"/>
  <c r="G63" i="3"/>
  <c r="F63" i="3"/>
  <c r="E63" i="3"/>
  <c r="D63" i="3"/>
  <c r="C63" i="3"/>
  <c r="Q62" i="3"/>
  <c r="P62" i="3"/>
  <c r="O62" i="3"/>
  <c r="N62" i="3"/>
  <c r="M62" i="3"/>
  <c r="L62" i="3"/>
  <c r="K62" i="3"/>
  <c r="J62" i="3"/>
  <c r="I62" i="3"/>
  <c r="H62" i="3"/>
  <c r="G62" i="3"/>
  <c r="F62" i="3"/>
  <c r="E62" i="3"/>
  <c r="D62" i="3"/>
  <c r="C62" i="3"/>
  <c r="Q61" i="3"/>
  <c r="P61" i="3"/>
  <c r="O61" i="3"/>
  <c r="N61" i="3"/>
  <c r="M61" i="3"/>
  <c r="L61" i="3"/>
  <c r="K61" i="3"/>
  <c r="J61" i="3"/>
  <c r="I61" i="3"/>
  <c r="H61" i="3"/>
  <c r="G61" i="3"/>
  <c r="F61" i="3"/>
  <c r="E61" i="3"/>
  <c r="D61" i="3"/>
  <c r="C61" i="3"/>
  <c r="Q60" i="3"/>
  <c r="P60" i="3"/>
  <c r="O60" i="3"/>
  <c r="N60" i="3"/>
  <c r="M60" i="3"/>
  <c r="L60" i="3"/>
  <c r="K60" i="3"/>
  <c r="J60" i="3"/>
  <c r="I60" i="3"/>
  <c r="H60" i="3"/>
  <c r="G60" i="3"/>
  <c r="F60" i="3"/>
  <c r="E60" i="3"/>
  <c r="D60" i="3"/>
  <c r="C60" i="3"/>
  <c r="Q59" i="3"/>
  <c r="P59" i="3"/>
  <c r="O59" i="3"/>
  <c r="N59" i="3"/>
  <c r="M59" i="3"/>
  <c r="L59" i="3"/>
  <c r="K59" i="3"/>
  <c r="J59" i="3"/>
  <c r="I59" i="3"/>
  <c r="H59" i="3"/>
  <c r="G59" i="3"/>
  <c r="F59" i="3"/>
  <c r="E59" i="3"/>
  <c r="D59" i="3"/>
  <c r="C59" i="3"/>
  <c r="Q58" i="3"/>
  <c r="P58" i="3"/>
  <c r="O58" i="3"/>
  <c r="N58" i="3"/>
  <c r="M58" i="3"/>
  <c r="L58" i="3"/>
  <c r="K58" i="3"/>
  <c r="J58" i="3"/>
  <c r="I58" i="3"/>
  <c r="H58" i="3"/>
  <c r="G58" i="3"/>
  <c r="F58" i="3"/>
  <c r="E58" i="3"/>
  <c r="D58" i="3"/>
  <c r="C58" i="3"/>
  <c r="Q57" i="3"/>
  <c r="P57" i="3"/>
  <c r="O57" i="3"/>
  <c r="N57" i="3"/>
  <c r="M57" i="3"/>
  <c r="L57" i="3"/>
  <c r="K57" i="3"/>
  <c r="J57" i="3"/>
  <c r="I57" i="3"/>
  <c r="H57" i="3"/>
  <c r="G57" i="3"/>
  <c r="F57" i="3"/>
  <c r="E57" i="3"/>
  <c r="D57" i="3"/>
  <c r="C57" i="3"/>
  <c r="Q54" i="3"/>
  <c r="P54" i="3"/>
  <c r="O54" i="3"/>
  <c r="N54" i="3"/>
  <c r="M54" i="3"/>
  <c r="L54" i="3"/>
  <c r="K54" i="3"/>
  <c r="J54" i="3"/>
  <c r="I54" i="3"/>
  <c r="H54" i="3"/>
  <c r="G54" i="3"/>
  <c r="F54" i="3"/>
  <c r="E54" i="3"/>
  <c r="D54" i="3"/>
  <c r="C54" i="3"/>
  <c r="Q53" i="3"/>
  <c r="P53" i="3"/>
  <c r="O53" i="3"/>
  <c r="N53" i="3"/>
  <c r="M53" i="3"/>
  <c r="L53" i="3"/>
  <c r="K53" i="3"/>
  <c r="J53" i="3"/>
  <c r="I53" i="3"/>
  <c r="H53" i="3"/>
  <c r="G53" i="3"/>
  <c r="F53" i="3"/>
  <c r="E53" i="3"/>
  <c r="D53" i="3"/>
  <c r="C53" i="3"/>
  <c r="Q52" i="3"/>
  <c r="P52" i="3"/>
  <c r="O52" i="3"/>
  <c r="N52" i="3"/>
  <c r="M52" i="3"/>
  <c r="L52" i="3"/>
  <c r="K52" i="3"/>
  <c r="J52" i="3"/>
  <c r="I52" i="3"/>
  <c r="H52" i="3"/>
  <c r="G52" i="3"/>
  <c r="F52" i="3"/>
  <c r="E52" i="3"/>
  <c r="D52" i="3"/>
  <c r="C52" i="3"/>
  <c r="Q51" i="3"/>
  <c r="P51" i="3"/>
  <c r="O51" i="3"/>
  <c r="N51" i="3"/>
  <c r="M51" i="3"/>
  <c r="L51" i="3"/>
  <c r="K51" i="3"/>
  <c r="J51" i="3"/>
  <c r="I51" i="3"/>
  <c r="H51" i="3"/>
  <c r="G51" i="3"/>
  <c r="F51" i="3"/>
  <c r="E51" i="3"/>
  <c r="D51" i="3"/>
  <c r="C51" i="3"/>
  <c r="Q50" i="3"/>
  <c r="P50" i="3"/>
  <c r="O50" i="3"/>
  <c r="N50" i="3"/>
  <c r="M50" i="3"/>
  <c r="L50" i="3"/>
  <c r="K50" i="3"/>
  <c r="J50" i="3"/>
  <c r="I50" i="3"/>
  <c r="H50" i="3"/>
  <c r="G50" i="3"/>
  <c r="F50" i="3"/>
  <c r="E50" i="3"/>
  <c r="D50" i="3"/>
  <c r="C50" i="3"/>
  <c r="Q49" i="3"/>
  <c r="P49" i="3"/>
  <c r="O49" i="3"/>
  <c r="N49" i="3"/>
  <c r="M49" i="3"/>
  <c r="L49" i="3"/>
  <c r="K49" i="3"/>
  <c r="J49" i="3"/>
  <c r="I49" i="3"/>
  <c r="H49" i="3"/>
  <c r="G49" i="3"/>
  <c r="F49" i="3"/>
  <c r="E49" i="3"/>
  <c r="D49" i="3"/>
  <c r="C49" i="3"/>
  <c r="Q48" i="3"/>
  <c r="P48" i="3"/>
  <c r="O48" i="3"/>
  <c r="N48" i="3"/>
  <c r="M48" i="3"/>
  <c r="L48" i="3"/>
  <c r="K48" i="3"/>
  <c r="J48" i="3"/>
  <c r="I48" i="3"/>
  <c r="H48" i="3"/>
  <c r="G48" i="3"/>
  <c r="F48" i="3"/>
  <c r="E48" i="3"/>
  <c r="D48" i="3"/>
  <c r="C48" i="3"/>
  <c r="Q45" i="3"/>
  <c r="P45" i="3"/>
  <c r="O45" i="3"/>
  <c r="N45" i="3"/>
  <c r="M45" i="3"/>
  <c r="L45" i="3"/>
  <c r="K45" i="3"/>
  <c r="J45" i="3"/>
  <c r="I45" i="3"/>
  <c r="H45" i="3"/>
  <c r="G45" i="3"/>
  <c r="F45" i="3"/>
  <c r="E45" i="3"/>
  <c r="D45" i="3"/>
  <c r="C45" i="3"/>
  <c r="Q44" i="3"/>
  <c r="P44" i="3"/>
  <c r="O44" i="3"/>
  <c r="N44" i="3"/>
  <c r="M44" i="3"/>
  <c r="L44" i="3"/>
  <c r="K44" i="3"/>
  <c r="J44" i="3"/>
  <c r="I44" i="3"/>
  <c r="H44" i="3"/>
  <c r="G44" i="3"/>
  <c r="F44" i="3"/>
  <c r="E44" i="3"/>
  <c r="D44" i="3"/>
  <c r="C44" i="3"/>
  <c r="Q43" i="3"/>
  <c r="P43" i="3"/>
  <c r="O43" i="3"/>
  <c r="N43" i="3"/>
  <c r="M43" i="3"/>
  <c r="L43" i="3"/>
  <c r="K43" i="3"/>
  <c r="J43" i="3"/>
  <c r="I43" i="3"/>
  <c r="H43" i="3"/>
  <c r="G43" i="3"/>
  <c r="F43" i="3"/>
  <c r="E43" i="3"/>
  <c r="D43" i="3"/>
  <c r="C43" i="3"/>
  <c r="Q42" i="3"/>
  <c r="P42" i="3"/>
  <c r="O42" i="3"/>
  <c r="N42" i="3"/>
  <c r="M42" i="3"/>
  <c r="L42" i="3"/>
  <c r="K42" i="3"/>
  <c r="J42" i="3"/>
  <c r="I42" i="3"/>
  <c r="H42" i="3"/>
  <c r="G42" i="3"/>
  <c r="F42" i="3"/>
  <c r="E42" i="3"/>
  <c r="D42" i="3"/>
  <c r="C42" i="3"/>
  <c r="Q41" i="3"/>
  <c r="P41" i="3"/>
  <c r="O41" i="3"/>
  <c r="N41" i="3"/>
  <c r="M41" i="3"/>
  <c r="L41" i="3"/>
  <c r="K41" i="3"/>
  <c r="J41" i="3"/>
  <c r="I41" i="3"/>
  <c r="H41" i="3"/>
  <c r="G41" i="3"/>
  <c r="F41" i="3"/>
  <c r="E41" i="3"/>
  <c r="D41" i="3"/>
  <c r="C41" i="3"/>
  <c r="Q40" i="3"/>
  <c r="P40" i="3"/>
  <c r="O40" i="3"/>
  <c r="N40" i="3"/>
  <c r="M40" i="3"/>
  <c r="L40" i="3"/>
  <c r="K40" i="3"/>
  <c r="J40" i="3"/>
  <c r="I40" i="3"/>
  <c r="H40" i="3"/>
  <c r="G40" i="3"/>
  <c r="F40" i="3"/>
  <c r="E40" i="3"/>
  <c r="D40" i="3"/>
  <c r="C40" i="3"/>
  <c r="Q39" i="3"/>
  <c r="P39" i="3"/>
  <c r="O39" i="3"/>
  <c r="N39" i="3"/>
  <c r="M39" i="3"/>
  <c r="L39" i="3"/>
  <c r="K39" i="3"/>
  <c r="J39" i="3"/>
  <c r="I39" i="3"/>
  <c r="H39" i="3"/>
  <c r="G39" i="3"/>
  <c r="F39" i="3"/>
  <c r="E39" i="3"/>
  <c r="D39" i="3"/>
  <c r="C39" i="3"/>
  <c r="Q36" i="3"/>
  <c r="P36" i="3"/>
  <c r="O36" i="3"/>
  <c r="N36" i="3"/>
  <c r="M36" i="3"/>
  <c r="L36" i="3"/>
  <c r="K36" i="3"/>
  <c r="J36" i="3"/>
  <c r="I36" i="3"/>
  <c r="H36" i="3"/>
  <c r="G36" i="3"/>
  <c r="F36" i="3"/>
  <c r="E36" i="3"/>
  <c r="D36" i="3"/>
  <c r="C36" i="3"/>
  <c r="Q35" i="3"/>
  <c r="P35" i="3"/>
  <c r="O35" i="3"/>
  <c r="N35" i="3"/>
  <c r="M35" i="3"/>
  <c r="L35" i="3"/>
  <c r="K35" i="3"/>
  <c r="J35" i="3"/>
  <c r="I35" i="3"/>
  <c r="H35" i="3"/>
  <c r="G35" i="3"/>
  <c r="F35" i="3"/>
  <c r="E35" i="3"/>
  <c r="D35" i="3"/>
  <c r="C35" i="3"/>
  <c r="Q34" i="3"/>
  <c r="P34" i="3"/>
  <c r="O34" i="3"/>
  <c r="N34" i="3"/>
  <c r="M34" i="3"/>
  <c r="L34" i="3"/>
  <c r="K34" i="3"/>
  <c r="J34" i="3"/>
  <c r="I34" i="3"/>
  <c r="H34" i="3"/>
  <c r="G34" i="3"/>
  <c r="F34" i="3"/>
  <c r="E34" i="3"/>
  <c r="D34" i="3"/>
  <c r="C34" i="3"/>
  <c r="Q33" i="3"/>
  <c r="P33" i="3"/>
  <c r="O33" i="3"/>
  <c r="N33" i="3"/>
  <c r="M33" i="3"/>
  <c r="L33" i="3"/>
  <c r="K33" i="3"/>
  <c r="J33" i="3"/>
  <c r="I33" i="3"/>
  <c r="H33" i="3"/>
  <c r="G33" i="3"/>
  <c r="F33" i="3"/>
  <c r="E33" i="3"/>
  <c r="D33" i="3"/>
  <c r="C33" i="3"/>
  <c r="Q32" i="3"/>
  <c r="P32" i="3"/>
  <c r="O32" i="3"/>
  <c r="N32" i="3"/>
  <c r="M32" i="3"/>
  <c r="L32" i="3"/>
  <c r="K32" i="3"/>
  <c r="J32" i="3"/>
  <c r="I32" i="3"/>
  <c r="H32" i="3"/>
  <c r="G32" i="3"/>
  <c r="F32" i="3"/>
  <c r="E32" i="3"/>
  <c r="D32" i="3"/>
  <c r="C32" i="3"/>
  <c r="Q31" i="3"/>
  <c r="P31" i="3"/>
  <c r="O31" i="3"/>
  <c r="N31" i="3"/>
  <c r="M31" i="3"/>
  <c r="L31" i="3"/>
  <c r="K31" i="3"/>
  <c r="J31" i="3"/>
  <c r="I31" i="3"/>
  <c r="H31" i="3"/>
  <c r="G31" i="3"/>
  <c r="F31" i="3"/>
  <c r="E31" i="3"/>
  <c r="D31" i="3"/>
  <c r="C31" i="3"/>
  <c r="Q30" i="3"/>
  <c r="P30" i="3"/>
  <c r="O30" i="3"/>
  <c r="N30" i="3"/>
  <c r="M30" i="3"/>
  <c r="L30" i="3"/>
  <c r="K30" i="3"/>
  <c r="J30" i="3"/>
  <c r="I30" i="3"/>
  <c r="H30" i="3"/>
  <c r="G30" i="3"/>
  <c r="F30" i="3"/>
  <c r="E30" i="3"/>
  <c r="D30" i="3"/>
  <c r="C30" i="3"/>
  <c r="Q27" i="3"/>
  <c r="P27" i="3"/>
  <c r="O27" i="3"/>
  <c r="N27" i="3"/>
  <c r="M27" i="3"/>
  <c r="L27" i="3"/>
  <c r="K27" i="3"/>
  <c r="J27" i="3"/>
  <c r="I27" i="3"/>
  <c r="H27" i="3"/>
  <c r="G27" i="3"/>
  <c r="F27" i="3"/>
  <c r="E27" i="3"/>
  <c r="D27" i="3"/>
  <c r="C27" i="3"/>
  <c r="Q26" i="3"/>
  <c r="P26" i="3"/>
  <c r="O26" i="3"/>
  <c r="N26" i="3"/>
  <c r="M26" i="3"/>
  <c r="L26" i="3"/>
  <c r="K26" i="3"/>
  <c r="J26" i="3"/>
  <c r="I26" i="3"/>
  <c r="H26" i="3"/>
  <c r="G26" i="3"/>
  <c r="F26" i="3"/>
  <c r="E26" i="3"/>
  <c r="D26" i="3"/>
  <c r="C26" i="3"/>
  <c r="Q25" i="3"/>
  <c r="P25" i="3"/>
  <c r="O25" i="3"/>
  <c r="N25" i="3"/>
  <c r="M25" i="3"/>
  <c r="L25" i="3"/>
  <c r="K25" i="3"/>
  <c r="J25" i="3"/>
  <c r="I25" i="3"/>
  <c r="H25" i="3"/>
  <c r="G25" i="3"/>
  <c r="F25" i="3"/>
  <c r="E25" i="3"/>
  <c r="D25" i="3"/>
  <c r="C25" i="3"/>
  <c r="Q24" i="3"/>
  <c r="P24" i="3"/>
  <c r="O24" i="3"/>
  <c r="N24" i="3"/>
  <c r="M24" i="3"/>
  <c r="L24" i="3"/>
  <c r="K24" i="3"/>
  <c r="J24" i="3"/>
  <c r="I24" i="3"/>
  <c r="H24" i="3"/>
  <c r="G24" i="3"/>
  <c r="F24" i="3"/>
  <c r="E24" i="3"/>
  <c r="D24" i="3"/>
  <c r="C24" i="3"/>
  <c r="Q23" i="3"/>
  <c r="P23" i="3"/>
  <c r="O23" i="3"/>
  <c r="N23" i="3"/>
  <c r="M23" i="3"/>
  <c r="L23" i="3"/>
  <c r="K23" i="3"/>
  <c r="J23" i="3"/>
  <c r="I23" i="3"/>
  <c r="H23" i="3"/>
  <c r="G23" i="3"/>
  <c r="F23" i="3"/>
  <c r="E23" i="3"/>
  <c r="D23" i="3"/>
  <c r="C23" i="3"/>
  <c r="Q22" i="3"/>
  <c r="P22" i="3"/>
  <c r="O22" i="3"/>
  <c r="N22" i="3"/>
  <c r="M22" i="3"/>
  <c r="L22" i="3"/>
  <c r="K22" i="3"/>
  <c r="J22" i="3"/>
  <c r="I22" i="3"/>
  <c r="H22" i="3"/>
  <c r="G22" i="3"/>
  <c r="F22" i="3"/>
  <c r="E22" i="3"/>
  <c r="D22" i="3"/>
  <c r="C22" i="3"/>
  <c r="Q21" i="3"/>
  <c r="P21" i="3"/>
  <c r="O21" i="3"/>
  <c r="N21" i="3"/>
  <c r="M21" i="3"/>
  <c r="L21" i="3"/>
  <c r="K21" i="3"/>
  <c r="J21" i="3"/>
  <c r="I21" i="3"/>
  <c r="H21" i="3"/>
  <c r="G21" i="3"/>
  <c r="F21" i="3"/>
  <c r="E21" i="3"/>
  <c r="D21" i="3"/>
  <c r="C21" i="3"/>
  <c r="Q18" i="3"/>
  <c r="P18" i="3"/>
  <c r="O18" i="3"/>
  <c r="N18" i="3"/>
  <c r="M18" i="3"/>
  <c r="L18" i="3"/>
  <c r="K18" i="3"/>
  <c r="J18" i="3"/>
  <c r="I18" i="3"/>
  <c r="H18" i="3"/>
  <c r="G18" i="3"/>
  <c r="F18" i="3"/>
  <c r="E18" i="3"/>
  <c r="D18" i="3"/>
  <c r="C18" i="3"/>
  <c r="Q17" i="3"/>
  <c r="P17" i="3"/>
  <c r="O17" i="3"/>
  <c r="N17" i="3"/>
  <c r="M17" i="3"/>
  <c r="L17" i="3"/>
  <c r="K17" i="3"/>
  <c r="J17" i="3"/>
  <c r="I17" i="3"/>
  <c r="H17" i="3"/>
  <c r="G17" i="3"/>
  <c r="F17" i="3"/>
  <c r="E17" i="3"/>
  <c r="D17" i="3"/>
  <c r="C17" i="3"/>
  <c r="Q16" i="3"/>
  <c r="P16" i="3"/>
  <c r="O16" i="3"/>
  <c r="N16" i="3"/>
  <c r="M16" i="3"/>
  <c r="L16" i="3"/>
  <c r="K16" i="3"/>
  <c r="J16" i="3"/>
  <c r="I16" i="3"/>
  <c r="H16" i="3"/>
  <c r="G16" i="3"/>
  <c r="F16" i="3"/>
  <c r="E16" i="3"/>
  <c r="D16" i="3"/>
  <c r="C16" i="3"/>
  <c r="Q15" i="3"/>
  <c r="P15" i="3"/>
  <c r="O15" i="3"/>
  <c r="N15" i="3"/>
  <c r="M15" i="3"/>
  <c r="L15" i="3"/>
  <c r="K15" i="3"/>
  <c r="J15" i="3"/>
  <c r="I15" i="3"/>
  <c r="H15" i="3"/>
  <c r="G15" i="3"/>
  <c r="F15" i="3"/>
  <c r="E15" i="3"/>
  <c r="D15" i="3"/>
  <c r="C15" i="3"/>
  <c r="Q14" i="3"/>
  <c r="P14" i="3"/>
  <c r="O14" i="3"/>
  <c r="N14" i="3"/>
  <c r="M14" i="3"/>
  <c r="L14" i="3"/>
  <c r="K14" i="3"/>
  <c r="J14" i="3"/>
  <c r="I14" i="3"/>
  <c r="H14" i="3"/>
  <c r="G14" i="3"/>
  <c r="F14" i="3"/>
  <c r="E14" i="3"/>
  <c r="D14" i="3"/>
  <c r="C14" i="3"/>
  <c r="Q13" i="3"/>
  <c r="P13" i="3"/>
  <c r="O13" i="3"/>
  <c r="N13" i="3"/>
  <c r="M13" i="3"/>
  <c r="L13" i="3"/>
  <c r="K13" i="3"/>
  <c r="J13" i="3"/>
  <c r="I13" i="3"/>
  <c r="H13" i="3"/>
  <c r="G13" i="3"/>
  <c r="F13" i="3"/>
  <c r="E13" i="3"/>
  <c r="D13" i="3"/>
  <c r="C13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C4" i="3"/>
  <c r="D4" i="3"/>
  <c r="E4" i="3"/>
  <c r="F4" i="3"/>
  <c r="G4" i="3"/>
  <c r="H4" i="3"/>
  <c r="I4" i="3"/>
  <c r="J4" i="3"/>
  <c r="K4" i="3"/>
  <c r="L4" i="3"/>
  <c r="M4" i="3"/>
  <c r="N4" i="3"/>
  <c r="O4" i="3"/>
  <c r="P4" i="3"/>
  <c r="Q4" i="3"/>
  <c r="C5" i="3"/>
  <c r="D5" i="3"/>
  <c r="E5" i="3"/>
  <c r="F5" i="3"/>
  <c r="G5" i="3"/>
  <c r="H5" i="3"/>
  <c r="I5" i="3"/>
  <c r="J5" i="3"/>
  <c r="K5" i="3"/>
  <c r="L5" i="3"/>
  <c r="M5" i="3"/>
  <c r="N5" i="3"/>
  <c r="O5" i="3"/>
  <c r="P5" i="3"/>
  <c r="Q5" i="3"/>
  <c r="C6" i="3"/>
  <c r="D6" i="3"/>
  <c r="E6" i="3"/>
  <c r="F6" i="3"/>
  <c r="G6" i="3"/>
  <c r="H6" i="3"/>
  <c r="I6" i="3"/>
  <c r="J6" i="3"/>
  <c r="K6" i="3"/>
  <c r="L6" i="3"/>
  <c r="M6" i="3"/>
  <c r="N6" i="3"/>
  <c r="O6" i="3"/>
  <c r="P6" i="3"/>
  <c r="Q6" i="3"/>
  <c r="C7" i="3"/>
  <c r="D7" i="3"/>
  <c r="E7" i="3"/>
  <c r="F7" i="3"/>
  <c r="G7" i="3"/>
  <c r="H7" i="3"/>
  <c r="I7" i="3"/>
  <c r="J7" i="3"/>
  <c r="K7" i="3"/>
  <c r="L7" i="3"/>
  <c r="M7" i="3"/>
  <c r="N7" i="3"/>
  <c r="O7" i="3"/>
  <c r="P7" i="3"/>
  <c r="Q7" i="3"/>
  <c r="C8" i="3"/>
  <c r="D8" i="3"/>
  <c r="E8" i="3"/>
  <c r="F8" i="3"/>
  <c r="G8" i="3"/>
  <c r="H8" i="3"/>
  <c r="I8" i="3"/>
  <c r="J8" i="3"/>
  <c r="K8" i="3"/>
  <c r="L8" i="3"/>
  <c r="M8" i="3"/>
  <c r="N8" i="3"/>
  <c r="O8" i="3"/>
  <c r="P8" i="3"/>
  <c r="Q8" i="3"/>
  <c r="C9" i="3"/>
  <c r="D9" i="3"/>
  <c r="E9" i="3"/>
  <c r="F9" i="3"/>
  <c r="G9" i="3"/>
  <c r="H9" i="3"/>
  <c r="I9" i="3"/>
  <c r="J9" i="3"/>
  <c r="K9" i="3"/>
  <c r="L9" i="3"/>
  <c r="M9" i="3"/>
  <c r="N9" i="3"/>
  <c r="O9" i="3"/>
  <c r="P9" i="3"/>
  <c r="Q9" i="3"/>
  <c r="D3" i="3"/>
  <c r="E3" i="3"/>
  <c r="F3" i="3"/>
  <c r="G3" i="3"/>
  <c r="H3" i="3"/>
  <c r="I3" i="3"/>
  <c r="J3" i="3"/>
  <c r="K3" i="3"/>
  <c r="L3" i="3"/>
  <c r="M3" i="3"/>
  <c r="N3" i="3"/>
  <c r="O3" i="3"/>
  <c r="P3" i="3"/>
  <c r="Q3" i="3"/>
  <c r="C3" i="3"/>
  <c r="Q63" i="2"/>
  <c r="P63" i="2"/>
  <c r="O63" i="2"/>
  <c r="V63" i="2" s="1"/>
  <c r="N63" i="2"/>
  <c r="M63" i="2"/>
  <c r="L63" i="2"/>
  <c r="X63" i="2" s="1"/>
  <c r="K63" i="2"/>
  <c r="J63" i="2"/>
  <c r="I63" i="2"/>
  <c r="H63" i="2"/>
  <c r="G63" i="2"/>
  <c r="F63" i="2"/>
  <c r="Y63" i="2" s="1"/>
  <c r="E63" i="2"/>
  <c r="D63" i="2"/>
  <c r="C63" i="2"/>
  <c r="U62" i="2"/>
  <c r="Q62" i="2"/>
  <c r="P62" i="2"/>
  <c r="O62" i="2"/>
  <c r="V62" i="2" s="1"/>
  <c r="N62" i="2"/>
  <c r="M62" i="2"/>
  <c r="L62" i="2"/>
  <c r="T62" i="2" s="1"/>
  <c r="K62" i="2"/>
  <c r="J62" i="2"/>
  <c r="I62" i="2"/>
  <c r="H62" i="2"/>
  <c r="G62" i="2"/>
  <c r="F62" i="2"/>
  <c r="Y62" i="2" s="1"/>
  <c r="E62" i="2"/>
  <c r="D62" i="2"/>
  <c r="C62" i="2"/>
  <c r="Q61" i="2"/>
  <c r="P61" i="2"/>
  <c r="O61" i="2"/>
  <c r="V61" i="2" s="1"/>
  <c r="N61" i="2"/>
  <c r="M61" i="2"/>
  <c r="L61" i="2"/>
  <c r="X61" i="2" s="1"/>
  <c r="K61" i="2"/>
  <c r="J61" i="2"/>
  <c r="I61" i="2"/>
  <c r="H61" i="2"/>
  <c r="G61" i="2"/>
  <c r="F61" i="2"/>
  <c r="Y61" i="2" s="1"/>
  <c r="E61" i="2"/>
  <c r="D61" i="2"/>
  <c r="C61" i="2"/>
  <c r="U60" i="2"/>
  <c r="Q60" i="2"/>
  <c r="P60" i="2"/>
  <c r="O60" i="2"/>
  <c r="V60" i="2" s="1"/>
  <c r="N60" i="2"/>
  <c r="M60" i="2"/>
  <c r="L60" i="2"/>
  <c r="T60" i="2" s="1"/>
  <c r="K60" i="2"/>
  <c r="J60" i="2"/>
  <c r="I60" i="2"/>
  <c r="H60" i="2"/>
  <c r="G60" i="2"/>
  <c r="F60" i="2"/>
  <c r="Y60" i="2" s="1"/>
  <c r="E60" i="2"/>
  <c r="D60" i="2"/>
  <c r="C60" i="2"/>
  <c r="Q59" i="2"/>
  <c r="P59" i="2"/>
  <c r="O59" i="2"/>
  <c r="V59" i="2" s="1"/>
  <c r="N59" i="2"/>
  <c r="M59" i="2"/>
  <c r="L59" i="2"/>
  <c r="X59" i="2" s="1"/>
  <c r="K59" i="2"/>
  <c r="J59" i="2"/>
  <c r="I59" i="2"/>
  <c r="H59" i="2"/>
  <c r="G59" i="2"/>
  <c r="F59" i="2"/>
  <c r="Y59" i="2" s="1"/>
  <c r="E59" i="2"/>
  <c r="D59" i="2"/>
  <c r="C59" i="2"/>
  <c r="U58" i="2"/>
  <c r="Q58" i="2"/>
  <c r="P58" i="2"/>
  <c r="O58" i="2"/>
  <c r="V58" i="2" s="1"/>
  <c r="N58" i="2"/>
  <c r="M58" i="2"/>
  <c r="L58" i="2"/>
  <c r="T58" i="2" s="1"/>
  <c r="K58" i="2"/>
  <c r="J58" i="2"/>
  <c r="I58" i="2"/>
  <c r="H58" i="2"/>
  <c r="G58" i="2"/>
  <c r="F58" i="2"/>
  <c r="Y58" i="2" s="1"/>
  <c r="E58" i="2"/>
  <c r="D58" i="2"/>
  <c r="C58" i="2"/>
  <c r="Q57" i="2"/>
  <c r="P57" i="2"/>
  <c r="O57" i="2"/>
  <c r="V57" i="2" s="1"/>
  <c r="N57" i="2"/>
  <c r="M57" i="2"/>
  <c r="L57" i="2"/>
  <c r="X57" i="2" s="1"/>
  <c r="K57" i="2"/>
  <c r="J57" i="2"/>
  <c r="I57" i="2"/>
  <c r="H57" i="2"/>
  <c r="G57" i="2"/>
  <c r="F57" i="2"/>
  <c r="Y57" i="2" s="1"/>
  <c r="E57" i="2"/>
  <c r="D57" i="2"/>
  <c r="C57" i="2"/>
  <c r="Q54" i="2"/>
  <c r="P54" i="2"/>
  <c r="O54" i="2"/>
  <c r="V54" i="2" s="1"/>
  <c r="N54" i="2"/>
  <c r="M54" i="2"/>
  <c r="L54" i="2"/>
  <c r="X54" i="2" s="1"/>
  <c r="K54" i="2"/>
  <c r="J54" i="2"/>
  <c r="I54" i="2"/>
  <c r="H54" i="2"/>
  <c r="G54" i="2"/>
  <c r="F54" i="2"/>
  <c r="Y54" i="2" s="1"/>
  <c r="E54" i="2"/>
  <c r="D54" i="2"/>
  <c r="C54" i="2"/>
  <c r="U53" i="2"/>
  <c r="T53" i="2"/>
  <c r="Q53" i="2"/>
  <c r="P53" i="2"/>
  <c r="O53" i="2"/>
  <c r="V53" i="2" s="1"/>
  <c r="N53" i="2"/>
  <c r="M53" i="2"/>
  <c r="X53" i="2" s="1"/>
  <c r="L53" i="2"/>
  <c r="K53" i="2"/>
  <c r="J53" i="2"/>
  <c r="I53" i="2"/>
  <c r="H53" i="2"/>
  <c r="G53" i="2"/>
  <c r="F53" i="2"/>
  <c r="Y53" i="2" s="1"/>
  <c r="E53" i="2"/>
  <c r="D53" i="2"/>
  <c r="C53" i="2"/>
  <c r="Q52" i="2"/>
  <c r="P52" i="2"/>
  <c r="O52" i="2"/>
  <c r="V52" i="2" s="1"/>
  <c r="N52" i="2"/>
  <c r="M52" i="2"/>
  <c r="L52" i="2"/>
  <c r="X52" i="2" s="1"/>
  <c r="K52" i="2"/>
  <c r="J52" i="2"/>
  <c r="I52" i="2"/>
  <c r="H52" i="2"/>
  <c r="G52" i="2"/>
  <c r="F52" i="2"/>
  <c r="Y52" i="2" s="1"/>
  <c r="E52" i="2"/>
  <c r="D52" i="2"/>
  <c r="C52" i="2"/>
  <c r="U51" i="2"/>
  <c r="T51" i="2"/>
  <c r="Q51" i="2"/>
  <c r="P51" i="2"/>
  <c r="O51" i="2"/>
  <c r="V51" i="2" s="1"/>
  <c r="N51" i="2"/>
  <c r="M51" i="2"/>
  <c r="X51" i="2" s="1"/>
  <c r="L51" i="2"/>
  <c r="K51" i="2"/>
  <c r="J51" i="2"/>
  <c r="I51" i="2"/>
  <c r="H51" i="2"/>
  <c r="G51" i="2"/>
  <c r="F51" i="2"/>
  <c r="Y51" i="2" s="1"/>
  <c r="E51" i="2"/>
  <c r="D51" i="2"/>
  <c r="C51" i="2"/>
  <c r="Q50" i="2"/>
  <c r="P50" i="2"/>
  <c r="O50" i="2"/>
  <c r="V50" i="2" s="1"/>
  <c r="N50" i="2"/>
  <c r="M50" i="2"/>
  <c r="L50" i="2"/>
  <c r="X50" i="2" s="1"/>
  <c r="K50" i="2"/>
  <c r="J50" i="2"/>
  <c r="I50" i="2"/>
  <c r="H50" i="2"/>
  <c r="G50" i="2"/>
  <c r="F50" i="2"/>
  <c r="U50" i="2" s="1"/>
  <c r="E50" i="2"/>
  <c r="D50" i="2"/>
  <c r="C50" i="2"/>
  <c r="X49" i="2"/>
  <c r="U49" i="2"/>
  <c r="T49" i="2"/>
  <c r="Q49" i="2"/>
  <c r="P49" i="2"/>
  <c r="O49" i="2"/>
  <c r="V49" i="2" s="1"/>
  <c r="N49" i="2"/>
  <c r="M49" i="2"/>
  <c r="L49" i="2"/>
  <c r="K49" i="2"/>
  <c r="J49" i="2"/>
  <c r="I49" i="2"/>
  <c r="H49" i="2"/>
  <c r="G49" i="2"/>
  <c r="F49" i="2"/>
  <c r="Y49" i="2" s="1"/>
  <c r="E49" i="2"/>
  <c r="D49" i="2"/>
  <c r="C49" i="2"/>
  <c r="Q48" i="2"/>
  <c r="P48" i="2"/>
  <c r="O48" i="2"/>
  <c r="V48" i="2" s="1"/>
  <c r="N48" i="2"/>
  <c r="M48" i="2"/>
  <c r="L48" i="2"/>
  <c r="X48" i="2" s="1"/>
  <c r="K48" i="2"/>
  <c r="J48" i="2"/>
  <c r="I48" i="2"/>
  <c r="H48" i="2"/>
  <c r="G48" i="2"/>
  <c r="F48" i="2"/>
  <c r="Y48" i="2" s="1"/>
  <c r="E48" i="2"/>
  <c r="D48" i="2"/>
  <c r="C48" i="2"/>
  <c r="Q45" i="2"/>
  <c r="P45" i="2"/>
  <c r="O45" i="2"/>
  <c r="V45" i="2" s="1"/>
  <c r="N45" i="2"/>
  <c r="M45" i="2"/>
  <c r="L45" i="2"/>
  <c r="X45" i="2" s="1"/>
  <c r="K45" i="2"/>
  <c r="J45" i="2"/>
  <c r="I45" i="2"/>
  <c r="H45" i="2"/>
  <c r="G45" i="2"/>
  <c r="F45" i="2"/>
  <c r="Y45" i="2" s="1"/>
  <c r="E45" i="2"/>
  <c r="D45" i="2"/>
  <c r="C45" i="2"/>
  <c r="U44" i="2"/>
  <c r="T44" i="2"/>
  <c r="Q44" i="2"/>
  <c r="P44" i="2"/>
  <c r="O44" i="2"/>
  <c r="V44" i="2" s="1"/>
  <c r="N44" i="2"/>
  <c r="M44" i="2"/>
  <c r="X44" i="2" s="1"/>
  <c r="L44" i="2"/>
  <c r="K44" i="2"/>
  <c r="J44" i="2"/>
  <c r="I44" i="2"/>
  <c r="H44" i="2"/>
  <c r="G44" i="2"/>
  <c r="F44" i="2"/>
  <c r="Y44" i="2" s="1"/>
  <c r="E44" i="2"/>
  <c r="D44" i="2"/>
  <c r="C44" i="2"/>
  <c r="Q43" i="2"/>
  <c r="P43" i="2"/>
  <c r="O43" i="2"/>
  <c r="V43" i="2" s="1"/>
  <c r="N43" i="2"/>
  <c r="T43" i="2" s="1"/>
  <c r="M43" i="2"/>
  <c r="L43" i="2"/>
  <c r="X43" i="2" s="1"/>
  <c r="K43" i="2"/>
  <c r="J43" i="2"/>
  <c r="I43" i="2"/>
  <c r="H43" i="2"/>
  <c r="G43" i="2"/>
  <c r="F43" i="2"/>
  <c r="Y43" i="2" s="1"/>
  <c r="E43" i="2"/>
  <c r="D43" i="2"/>
  <c r="C43" i="2"/>
  <c r="U42" i="2"/>
  <c r="T42" i="2"/>
  <c r="Q42" i="2"/>
  <c r="P42" i="2"/>
  <c r="O42" i="2"/>
  <c r="V42" i="2" s="1"/>
  <c r="N42" i="2"/>
  <c r="M42" i="2"/>
  <c r="X42" i="2" s="1"/>
  <c r="L42" i="2"/>
  <c r="K42" i="2"/>
  <c r="J42" i="2"/>
  <c r="I42" i="2"/>
  <c r="H42" i="2"/>
  <c r="G42" i="2"/>
  <c r="F42" i="2"/>
  <c r="Y42" i="2" s="1"/>
  <c r="E42" i="2"/>
  <c r="D42" i="2"/>
  <c r="C42" i="2"/>
  <c r="Q41" i="2"/>
  <c r="P41" i="2"/>
  <c r="O41" i="2"/>
  <c r="V41" i="2" s="1"/>
  <c r="N41" i="2"/>
  <c r="T41" i="2" s="1"/>
  <c r="M41" i="2"/>
  <c r="L41" i="2"/>
  <c r="X41" i="2" s="1"/>
  <c r="K41" i="2"/>
  <c r="J41" i="2"/>
  <c r="I41" i="2"/>
  <c r="H41" i="2"/>
  <c r="G41" i="2"/>
  <c r="F41" i="2"/>
  <c r="Y41" i="2" s="1"/>
  <c r="E41" i="2"/>
  <c r="D41" i="2"/>
  <c r="C41" i="2"/>
  <c r="U40" i="2"/>
  <c r="T40" i="2"/>
  <c r="Q40" i="2"/>
  <c r="P40" i="2"/>
  <c r="O40" i="2"/>
  <c r="V40" i="2" s="1"/>
  <c r="N40" i="2"/>
  <c r="M40" i="2"/>
  <c r="X40" i="2" s="1"/>
  <c r="L40" i="2"/>
  <c r="K40" i="2"/>
  <c r="J40" i="2"/>
  <c r="I40" i="2"/>
  <c r="H40" i="2"/>
  <c r="G40" i="2"/>
  <c r="F40" i="2"/>
  <c r="Y40" i="2" s="1"/>
  <c r="E40" i="2"/>
  <c r="D40" i="2"/>
  <c r="C40" i="2"/>
  <c r="Q39" i="2"/>
  <c r="P39" i="2"/>
  <c r="O39" i="2"/>
  <c r="V39" i="2" s="1"/>
  <c r="N39" i="2"/>
  <c r="M39" i="2"/>
  <c r="L39" i="2"/>
  <c r="X39" i="2" s="1"/>
  <c r="K39" i="2"/>
  <c r="J39" i="2"/>
  <c r="I39" i="2"/>
  <c r="H39" i="2"/>
  <c r="G39" i="2"/>
  <c r="F39" i="2"/>
  <c r="Y39" i="2" s="1"/>
  <c r="E39" i="2"/>
  <c r="D39" i="2"/>
  <c r="C39" i="2"/>
  <c r="Q36" i="2"/>
  <c r="P36" i="2"/>
  <c r="O36" i="2"/>
  <c r="V36" i="2" s="1"/>
  <c r="N36" i="2"/>
  <c r="M36" i="2"/>
  <c r="L36" i="2"/>
  <c r="X36" i="2" s="1"/>
  <c r="K36" i="2"/>
  <c r="J36" i="2"/>
  <c r="I36" i="2"/>
  <c r="H36" i="2"/>
  <c r="G36" i="2"/>
  <c r="F36" i="2"/>
  <c r="Y36" i="2" s="1"/>
  <c r="E36" i="2"/>
  <c r="D36" i="2"/>
  <c r="C36" i="2"/>
  <c r="X35" i="2"/>
  <c r="Q35" i="2"/>
  <c r="P35" i="2"/>
  <c r="O35" i="2"/>
  <c r="V35" i="2" s="1"/>
  <c r="N35" i="2"/>
  <c r="M35" i="2"/>
  <c r="T35" i="2" s="1"/>
  <c r="L35" i="2"/>
  <c r="K35" i="2"/>
  <c r="J35" i="2"/>
  <c r="I35" i="2"/>
  <c r="H35" i="2"/>
  <c r="G35" i="2"/>
  <c r="F35" i="2"/>
  <c r="Y35" i="2" s="1"/>
  <c r="E35" i="2"/>
  <c r="D35" i="2"/>
  <c r="C35" i="2"/>
  <c r="Q34" i="2"/>
  <c r="P34" i="2"/>
  <c r="O34" i="2"/>
  <c r="V34" i="2" s="1"/>
  <c r="N34" i="2"/>
  <c r="M34" i="2"/>
  <c r="L34" i="2"/>
  <c r="X34" i="2" s="1"/>
  <c r="K34" i="2"/>
  <c r="J34" i="2"/>
  <c r="I34" i="2"/>
  <c r="H34" i="2"/>
  <c r="G34" i="2"/>
  <c r="F34" i="2"/>
  <c r="Y34" i="2" s="1"/>
  <c r="E34" i="2"/>
  <c r="D34" i="2"/>
  <c r="C34" i="2"/>
  <c r="X33" i="2"/>
  <c r="Q33" i="2"/>
  <c r="P33" i="2"/>
  <c r="O33" i="2"/>
  <c r="V33" i="2" s="1"/>
  <c r="N33" i="2"/>
  <c r="M33" i="2"/>
  <c r="T33" i="2" s="1"/>
  <c r="L33" i="2"/>
  <c r="K33" i="2"/>
  <c r="J33" i="2"/>
  <c r="I33" i="2"/>
  <c r="H33" i="2"/>
  <c r="G33" i="2"/>
  <c r="F33" i="2"/>
  <c r="Y33" i="2" s="1"/>
  <c r="E33" i="2"/>
  <c r="D33" i="2"/>
  <c r="C33" i="2"/>
  <c r="Q32" i="2"/>
  <c r="P32" i="2"/>
  <c r="O32" i="2"/>
  <c r="V32" i="2" s="1"/>
  <c r="N32" i="2"/>
  <c r="M32" i="2"/>
  <c r="L32" i="2"/>
  <c r="X32" i="2" s="1"/>
  <c r="K32" i="2"/>
  <c r="J32" i="2"/>
  <c r="I32" i="2"/>
  <c r="H32" i="2"/>
  <c r="G32" i="2"/>
  <c r="F32" i="2"/>
  <c r="U32" i="2" s="1"/>
  <c r="E32" i="2"/>
  <c r="D32" i="2"/>
  <c r="C32" i="2"/>
  <c r="Q31" i="2"/>
  <c r="P31" i="2"/>
  <c r="O31" i="2"/>
  <c r="V31" i="2" s="1"/>
  <c r="N31" i="2"/>
  <c r="M31" i="2"/>
  <c r="T31" i="2" s="1"/>
  <c r="L31" i="2"/>
  <c r="K31" i="2"/>
  <c r="J31" i="2"/>
  <c r="I31" i="2"/>
  <c r="H31" i="2"/>
  <c r="G31" i="2"/>
  <c r="F31" i="2"/>
  <c r="Y31" i="2" s="1"/>
  <c r="E31" i="2"/>
  <c r="D31" i="2"/>
  <c r="C31" i="2"/>
  <c r="Q30" i="2"/>
  <c r="P30" i="2"/>
  <c r="O30" i="2"/>
  <c r="V30" i="2" s="1"/>
  <c r="N30" i="2"/>
  <c r="M30" i="2"/>
  <c r="L30" i="2"/>
  <c r="X30" i="2" s="1"/>
  <c r="K30" i="2"/>
  <c r="J30" i="2"/>
  <c r="I30" i="2"/>
  <c r="H30" i="2"/>
  <c r="G30" i="2"/>
  <c r="F30" i="2"/>
  <c r="U30" i="2" s="1"/>
  <c r="E30" i="2"/>
  <c r="D30" i="2"/>
  <c r="C30" i="2"/>
  <c r="Q27" i="2"/>
  <c r="P27" i="2"/>
  <c r="O27" i="2"/>
  <c r="V27" i="2" s="1"/>
  <c r="N27" i="2"/>
  <c r="M27" i="2"/>
  <c r="L27" i="2"/>
  <c r="X27" i="2" s="1"/>
  <c r="K27" i="2"/>
  <c r="J27" i="2"/>
  <c r="I27" i="2"/>
  <c r="H27" i="2"/>
  <c r="G27" i="2"/>
  <c r="F27" i="2"/>
  <c r="Y27" i="2" s="1"/>
  <c r="E27" i="2"/>
  <c r="D27" i="2"/>
  <c r="C27" i="2"/>
  <c r="X26" i="2"/>
  <c r="U26" i="2"/>
  <c r="Q26" i="2"/>
  <c r="P26" i="2"/>
  <c r="O26" i="2"/>
  <c r="V26" i="2" s="1"/>
  <c r="N26" i="2"/>
  <c r="M26" i="2"/>
  <c r="L26" i="2"/>
  <c r="T26" i="2" s="1"/>
  <c r="K26" i="2"/>
  <c r="J26" i="2"/>
  <c r="I26" i="2"/>
  <c r="H26" i="2"/>
  <c r="G26" i="2"/>
  <c r="F26" i="2"/>
  <c r="Y26" i="2" s="1"/>
  <c r="E26" i="2"/>
  <c r="D26" i="2"/>
  <c r="C26" i="2"/>
  <c r="Q25" i="2"/>
  <c r="P25" i="2"/>
  <c r="O25" i="2"/>
  <c r="V25" i="2" s="1"/>
  <c r="N25" i="2"/>
  <c r="M25" i="2"/>
  <c r="L25" i="2"/>
  <c r="X25" i="2" s="1"/>
  <c r="K25" i="2"/>
  <c r="J25" i="2"/>
  <c r="I25" i="2"/>
  <c r="H25" i="2"/>
  <c r="G25" i="2"/>
  <c r="F25" i="2"/>
  <c r="Y25" i="2" s="1"/>
  <c r="E25" i="2"/>
  <c r="D25" i="2"/>
  <c r="C25" i="2"/>
  <c r="X24" i="2"/>
  <c r="U24" i="2"/>
  <c r="Q24" i="2"/>
  <c r="V24" i="2" s="1"/>
  <c r="P24" i="2"/>
  <c r="O24" i="2"/>
  <c r="N24" i="2"/>
  <c r="M24" i="2"/>
  <c r="L24" i="2"/>
  <c r="T24" i="2" s="1"/>
  <c r="K24" i="2"/>
  <c r="J24" i="2"/>
  <c r="I24" i="2"/>
  <c r="H24" i="2"/>
  <c r="G24" i="2"/>
  <c r="F24" i="2"/>
  <c r="Y24" i="2" s="1"/>
  <c r="E24" i="2"/>
  <c r="D24" i="2"/>
  <c r="C24" i="2"/>
  <c r="Q23" i="2"/>
  <c r="P23" i="2"/>
  <c r="O23" i="2"/>
  <c r="V23" i="2" s="1"/>
  <c r="N23" i="2"/>
  <c r="M23" i="2"/>
  <c r="L23" i="2"/>
  <c r="X23" i="2" s="1"/>
  <c r="K23" i="2"/>
  <c r="J23" i="2"/>
  <c r="I23" i="2"/>
  <c r="H23" i="2"/>
  <c r="G23" i="2"/>
  <c r="F23" i="2"/>
  <c r="Y23" i="2" s="1"/>
  <c r="E23" i="2"/>
  <c r="D23" i="2"/>
  <c r="C23" i="2"/>
  <c r="X22" i="2"/>
  <c r="U22" i="2"/>
  <c r="Q22" i="2"/>
  <c r="V22" i="2" s="1"/>
  <c r="P22" i="2"/>
  <c r="O22" i="2"/>
  <c r="N22" i="2"/>
  <c r="M22" i="2"/>
  <c r="L22" i="2"/>
  <c r="T22" i="2" s="1"/>
  <c r="K22" i="2"/>
  <c r="J22" i="2"/>
  <c r="I22" i="2"/>
  <c r="H22" i="2"/>
  <c r="G22" i="2"/>
  <c r="F22" i="2"/>
  <c r="Y22" i="2" s="1"/>
  <c r="E22" i="2"/>
  <c r="D22" i="2"/>
  <c r="C22" i="2"/>
  <c r="Q21" i="2"/>
  <c r="P21" i="2"/>
  <c r="O21" i="2"/>
  <c r="V21" i="2" s="1"/>
  <c r="N21" i="2"/>
  <c r="M21" i="2"/>
  <c r="L21" i="2"/>
  <c r="X21" i="2" s="1"/>
  <c r="K21" i="2"/>
  <c r="J21" i="2"/>
  <c r="I21" i="2"/>
  <c r="H21" i="2"/>
  <c r="G21" i="2"/>
  <c r="F21" i="2"/>
  <c r="Y21" i="2" s="1"/>
  <c r="E21" i="2"/>
  <c r="D21" i="2"/>
  <c r="C21" i="2"/>
  <c r="Q18" i="2"/>
  <c r="P18" i="2"/>
  <c r="O18" i="2"/>
  <c r="V18" i="2" s="1"/>
  <c r="N18" i="2"/>
  <c r="M18" i="2"/>
  <c r="L18" i="2"/>
  <c r="X18" i="2" s="1"/>
  <c r="K18" i="2"/>
  <c r="J18" i="2"/>
  <c r="I18" i="2"/>
  <c r="H18" i="2"/>
  <c r="G18" i="2"/>
  <c r="F18" i="2"/>
  <c r="Y18" i="2" s="1"/>
  <c r="E18" i="2"/>
  <c r="D18" i="2"/>
  <c r="C18" i="2"/>
  <c r="T17" i="2"/>
  <c r="Q17" i="2"/>
  <c r="P17" i="2"/>
  <c r="O17" i="2"/>
  <c r="V17" i="2" s="1"/>
  <c r="N17" i="2"/>
  <c r="M17" i="2"/>
  <c r="L17" i="2"/>
  <c r="X17" i="2" s="1"/>
  <c r="K17" i="2"/>
  <c r="J17" i="2"/>
  <c r="I17" i="2"/>
  <c r="H17" i="2"/>
  <c r="U17" i="2" s="1"/>
  <c r="G17" i="2"/>
  <c r="F17" i="2"/>
  <c r="Y17" i="2" s="1"/>
  <c r="E17" i="2"/>
  <c r="D17" i="2"/>
  <c r="C17" i="2"/>
  <c r="V16" i="2"/>
  <c r="Q16" i="2"/>
  <c r="P16" i="2"/>
  <c r="O16" i="2"/>
  <c r="N16" i="2"/>
  <c r="M16" i="2"/>
  <c r="L16" i="2"/>
  <c r="X16" i="2" s="1"/>
  <c r="K16" i="2"/>
  <c r="J16" i="2"/>
  <c r="I16" i="2"/>
  <c r="H16" i="2"/>
  <c r="G16" i="2"/>
  <c r="F16" i="2"/>
  <c r="U16" i="2" s="1"/>
  <c r="E16" i="2"/>
  <c r="D16" i="2"/>
  <c r="C16" i="2"/>
  <c r="T15" i="2"/>
  <c r="Q15" i="2"/>
  <c r="P15" i="2"/>
  <c r="O15" i="2"/>
  <c r="V15" i="2" s="1"/>
  <c r="N15" i="2"/>
  <c r="M15" i="2"/>
  <c r="L15" i="2"/>
  <c r="X15" i="2" s="1"/>
  <c r="K15" i="2"/>
  <c r="J15" i="2"/>
  <c r="I15" i="2"/>
  <c r="H15" i="2"/>
  <c r="U15" i="2" s="1"/>
  <c r="G15" i="2"/>
  <c r="F15" i="2"/>
  <c r="Y15" i="2" s="1"/>
  <c r="E15" i="2"/>
  <c r="D15" i="2"/>
  <c r="C15" i="2"/>
  <c r="V14" i="2"/>
  <c r="Q14" i="2"/>
  <c r="P14" i="2"/>
  <c r="O14" i="2"/>
  <c r="N14" i="2"/>
  <c r="M14" i="2"/>
  <c r="L14" i="2"/>
  <c r="X14" i="2" s="1"/>
  <c r="K14" i="2"/>
  <c r="J14" i="2"/>
  <c r="I14" i="2"/>
  <c r="H14" i="2"/>
  <c r="G14" i="2"/>
  <c r="F14" i="2"/>
  <c r="U14" i="2" s="1"/>
  <c r="E14" i="2"/>
  <c r="D14" i="2"/>
  <c r="C14" i="2"/>
  <c r="T13" i="2"/>
  <c r="Q13" i="2"/>
  <c r="P13" i="2"/>
  <c r="V13" i="2" s="1"/>
  <c r="O13" i="2"/>
  <c r="N13" i="2"/>
  <c r="M13" i="2"/>
  <c r="L13" i="2"/>
  <c r="X13" i="2" s="1"/>
  <c r="K13" i="2"/>
  <c r="J13" i="2"/>
  <c r="I13" i="2"/>
  <c r="H13" i="2"/>
  <c r="U13" i="2" s="1"/>
  <c r="G13" i="2"/>
  <c r="F13" i="2"/>
  <c r="Y13" i="2" s="1"/>
  <c r="E13" i="2"/>
  <c r="D13" i="2"/>
  <c r="C13" i="2"/>
  <c r="V12" i="2"/>
  <c r="Q12" i="2"/>
  <c r="P12" i="2"/>
  <c r="O12" i="2"/>
  <c r="N12" i="2"/>
  <c r="M12" i="2"/>
  <c r="L12" i="2"/>
  <c r="X12" i="2" s="1"/>
  <c r="K12" i="2"/>
  <c r="J12" i="2"/>
  <c r="I12" i="2"/>
  <c r="H12" i="2"/>
  <c r="G12" i="2"/>
  <c r="F12" i="2"/>
  <c r="U12" i="2" s="1"/>
  <c r="E12" i="2"/>
  <c r="D12" i="2"/>
  <c r="C12" i="2"/>
  <c r="X4" i="2"/>
  <c r="Y4" i="2"/>
  <c r="X5" i="2"/>
  <c r="Y5" i="2"/>
  <c r="X6" i="2"/>
  <c r="Y6" i="2"/>
  <c r="X7" i="2"/>
  <c r="Y7" i="2"/>
  <c r="X8" i="2"/>
  <c r="Y8" i="2"/>
  <c r="X9" i="2"/>
  <c r="Y9" i="2"/>
  <c r="Y3" i="2"/>
  <c r="X3" i="2"/>
  <c r="T4" i="2"/>
  <c r="U4" i="2"/>
  <c r="V4" i="2"/>
  <c r="T5" i="2"/>
  <c r="U5" i="2"/>
  <c r="V5" i="2"/>
  <c r="T6" i="2"/>
  <c r="U6" i="2"/>
  <c r="V6" i="2"/>
  <c r="T7" i="2"/>
  <c r="U7" i="2"/>
  <c r="V7" i="2"/>
  <c r="T8" i="2"/>
  <c r="U8" i="2"/>
  <c r="V8" i="2"/>
  <c r="T9" i="2"/>
  <c r="U9" i="2"/>
  <c r="V9" i="2"/>
  <c r="V3" i="2"/>
  <c r="U3" i="2"/>
  <c r="T3" i="2"/>
  <c r="D3" i="2"/>
  <c r="E3" i="2"/>
  <c r="F3" i="2"/>
  <c r="G3" i="2"/>
  <c r="H3" i="2"/>
  <c r="I3" i="2"/>
  <c r="J3" i="2"/>
  <c r="K3" i="2"/>
  <c r="L3" i="2"/>
  <c r="M3" i="2"/>
  <c r="N3" i="2"/>
  <c r="O3" i="2"/>
  <c r="P3" i="2"/>
  <c r="Q3" i="2"/>
  <c r="D4" i="2"/>
  <c r="E4" i="2"/>
  <c r="F4" i="2"/>
  <c r="G4" i="2"/>
  <c r="H4" i="2"/>
  <c r="I4" i="2"/>
  <c r="J4" i="2"/>
  <c r="K4" i="2"/>
  <c r="L4" i="2"/>
  <c r="M4" i="2"/>
  <c r="N4" i="2"/>
  <c r="O4" i="2"/>
  <c r="P4" i="2"/>
  <c r="Q4" i="2"/>
  <c r="D5" i="2"/>
  <c r="E5" i="2"/>
  <c r="F5" i="2"/>
  <c r="G5" i="2"/>
  <c r="H5" i="2"/>
  <c r="I5" i="2"/>
  <c r="J5" i="2"/>
  <c r="K5" i="2"/>
  <c r="L5" i="2"/>
  <c r="M5" i="2"/>
  <c r="N5" i="2"/>
  <c r="O5" i="2"/>
  <c r="P5" i="2"/>
  <c r="Q5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C5" i="2"/>
  <c r="C6" i="2"/>
  <c r="C7" i="2"/>
  <c r="C8" i="2"/>
  <c r="C9" i="2"/>
  <c r="C4" i="2"/>
  <c r="C3" i="2"/>
  <c r="AE63" i="1"/>
  <c r="AD63" i="1"/>
  <c r="AF63" i="1" s="1"/>
  <c r="AC63" i="1"/>
  <c r="AA63" i="1"/>
  <c r="Z63" i="1"/>
  <c r="Y63" i="1"/>
  <c r="AB63" i="1" s="1"/>
  <c r="AE62" i="1"/>
  <c r="AF62" i="1" s="1"/>
  <c r="AD62" i="1"/>
  <c r="AC62" i="1"/>
  <c r="AA62" i="1"/>
  <c r="Z62" i="1"/>
  <c r="Y62" i="1"/>
  <c r="AB62" i="1" s="1"/>
  <c r="AE61" i="1"/>
  <c r="AF61" i="1" s="1"/>
  <c r="AD61" i="1"/>
  <c r="AC61" i="1"/>
  <c r="AA61" i="1"/>
  <c r="Z61" i="1"/>
  <c r="Y61" i="1"/>
  <c r="AB61" i="1" s="1"/>
  <c r="AE60" i="1"/>
  <c r="AF60" i="1" s="1"/>
  <c r="AD60" i="1"/>
  <c r="AC60" i="1"/>
  <c r="AA60" i="1"/>
  <c r="Z60" i="1"/>
  <c r="Y60" i="1"/>
  <c r="AB60" i="1" s="1"/>
  <c r="AE59" i="1"/>
  <c r="AF59" i="1" s="1"/>
  <c r="AD59" i="1"/>
  <c r="AC59" i="1"/>
  <c r="AA59" i="1"/>
  <c r="Z59" i="1"/>
  <c r="Y59" i="1"/>
  <c r="AB59" i="1" s="1"/>
  <c r="AE58" i="1"/>
  <c r="AF58" i="1" s="1"/>
  <c r="AD58" i="1"/>
  <c r="AC58" i="1"/>
  <c r="AA58" i="1"/>
  <c r="Z58" i="1"/>
  <c r="Y58" i="1"/>
  <c r="AB58" i="1" s="1"/>
  <c r="AE57" i="1"/>
  <c r="AF57" i="1" s="1"/>
  <c r="AD57" i="1"/>
  <c r="AC57" i="1"/>
  <c r="AA57" i="1"/>
  <c r="Z57" i="1"/>
  <c r="Y57" i="1"/>
  <c r="AB57" i="1" s="1"/>
  <c r="AE54" i="1"/>
  <c r="AD54" i="1"/>
  <c r="AF54" i="1" s="1"/>
  <c r="AC54" i="1"/>
  <c r="AA54" i="1"/>
  <c r="Z54" i="1"/>
  <c r="Y54" i="1"/>
  <c r="AB54" i="1" s="1"/>
  <c r="AF53" i="1"/>
  <c r="AE53" i="1"/>
  <c r="AD53" i="1"/>
  <c r="AC53" i="1"/>
  <c r="AA53" i="1"/>
  <c r="Z53" i="1"/>
  <c r="Y53" i="1"/>
  <c r="AB53" i="1" s="1"/>
  <c r="AF52" i="1"/>
  <c r="AE52" i="1"/>
  <c r="AD52" i="1"/>
  <c r="AC52" i="1"/>
  <c r="AA52" i="1"/>
  <c r="Z52" i="1"/>
  <c r="Y52" i="1"/>
  <c r="AB52" i="1" s="1"/>
  <c r="AF51" i="1"/>
  <c r="AE51" i="1"/>
  <c r="AD51" i="1"/>
  <c r="AC51" i="1"/>
  <c r="AA51" i="1"/>
  <c r="Z51" i="1"/>
  <c r="Y51" i="1"/>
  <c r="AB51" i="1" s="1"/>
  <c r="AF50" i="1"/>
  <c r="AE50" i="1"/>
  <c r="AD50" i="1"/>
  <c r="AC50" i="1"/>
  <c r="AA50" i="1"/>
  <c r="Z50" i="1"/>
  <c r="Y50" i="1"/>
  <c r="AB50" i="1" s="1"/>
  <c r="AF49" i="1"/>
  <c r="AE49" i="1"/>
  <c r="AD49" i="1"/>
  <c r="AC49" i="1"/>
  <c r="AA49" i="1"/>
  <c r="Z49" i="1"/>
  <c r="Y49" i="1"/>
  <c r="AB49" i="1" s="1"/>
  <c r="AF48" i="1"/>
  <c r="AE48" i="1"/>
  <c r="AD48" i="1"/>
  <c r="AC48" i="1"/>
  <c r="AA48" i="1"/>
  <c r="Z48" i="1"/>
  <c r="Y48" i="1"/>
  <c r="AB48" i="1" s="1"/>
  <c r="AE45" i="1"/>
  <c r="AD45" i="1"/>
  <c r="AC45" i="1"/>
  <c r="AF45" i="1" s="1"/>
  <c r="AA45" i="1"/>
  <c r="Z45" i="1"/>
  <c r="Y45" i="1"/>
  <c r="AB45" i="1" s="1"/>
  <c r="AE44" i="1"/>
  <c r="AD44" i="1"/>
  <c r="AC44" i="1"/>
  <c r="AF44" i="1" s="1"/>
  <c r="AA44" i="1"/>
  <c r="Z44" i="1"/>
  <c r="Y44" i="1"/>
  <c r="AB44" i="1" s="1"/>
  <c r="AE43" i="1"/>
  <c r="AD43" i="1"/>
  <c r="AC43" i="1"/>
  <c r="AF43" i="1" s="1"/>
  <c r="AA43" i="1"/>
  <c r="Z43" i="1"/>
  <c r="Y43" i="1"/>
  <c r="AB43" i="1" s="1"/>
  <c r="AE42" i="1"/>
  <c r="AD42" i="1"/>
  <c r="AC42" i="1"/>
  <c r="AF42" i="1" s="1"/>
  <c r="AA42" i="1"/>
  <c r="Z42" i="1"/>
  <c r="Y42" i="1"/>
  <c r="AB42" i="1" s="1"/>
  <c r="AE41" i="1"/>
  <c r="AD41" i="1"/>
  <c r="AC41" i="1"/>
  <c r="AF41" i="1" s="1"/>
  <c r="AA41" i="1"/>
  <c r="Z41" i="1"/>
  <c r="Y41" i="1"/>
  <c r="AB41" i="1" s="1"/>
  <c r="AE40" i="1"/>
  <c r="AD40" i="1"/>
  <c r="AC40" i="1"/>
  <c r="AF40" i="1" s="1"/>
  <c r="AA40" i="1"/>
  <c r="Z40" i="1"/>
  <c r="Y40" i="1"/>
  <c r="AB40" i="1" s="1"/>
  <c r="AE39" i="1"/>
  <c r="AD39" i="1"/>
  <c r="AC39" i="1"/>
  <c r="AF39" i="1" s="1"/>
  <c r="AA39" i="1"/>
  <c r="Z39" i="1"/>
  <c r="Y39" i="1"/>
  <c r="AB39" i="1" s="1"/>
  <c r="AF36" i="1"/>
  <c r="AE36" i="1"/>
  <c r="AD36" i="1"/>
  <c r="AC36" i="1"/>
  <c r="AA36" i="1"/>
  <c r="AB36" i="1" s="1"/>
  <c r="Z36" i="1"/>
  <c r="Y36" i="1"/>
  <c r="AF35" i="1"/>
  <c r="AE35" i="1"/>
  <c r="AD35" i="1"/>
  <c r="AC35" i="1"/>
  <c r="AA35" i="1"/>
  <c r="AB35" i="1" s="1"/>
  <c r="Z35" i="1"/>
  <c r="Y35" i="1"/>
  <c r="AF34" i="1"/>
  <c r="AE34" i="1"/>
  <c r="AD34" i="1"/>
  <c r="AC34" i="1"/>
  <c r="AA34" i="1"/>
  <c r="AB34" i="1" s="1"/>
  <c r="Z34" i="1"/>
  <c r="Y34" i="1"/>
  <c r="AF33" i="1"/>
  <c r="AE33" i="1"/>
  <c r="AD33" i="1"/>
  <c r="AC33" i="1"/>
  <c r="AA33" i="1"/>
  <c r="AB33" i="1" s="1"/>
  <c r="Z33" i="1"/>
  <c r="Y33" i="1"/>
  <c r="AF32" i="1"/>
  <c r="AE32" i="1"/>
  <c r="AD32" i="1"/>
  <c r="AC32" i="1"/>
  <c r="AA32" i="1"/>
  <c r="AB32" i="1" s="1"/>
  <c r="Z32" i="1"/>
  <c r="Y32" i="1"/>
  <c r="AF31" i="1"/>
  <c r="AE31" i="1"/>
  <c r="AD31" i="1"/>
  <c r="AC31" i="1"/>
  <c r="AA31" i="1"/>
  <c r="AB31" i="1" s="1"/>
  <c r="Z31" i="1"/>
  <c r="Y31" i="1"/>
  <c r="AF30" i="1"/>
  <c r="AE30" i="1"/>
  <c r="AD30" i="1"/>
  <c r="AC30" i="1"/>
  <c r="AA30" i="1"/>
  <c r="AB30" i="1" s="1"/>
  <c r="Z30" i="1"/>
  <c r="Y30" i="1"/>
  <c r="AE27" i="1"/>
  <c r="AF27" i="1" s="1"/>
  <c r="AD27" i="1"/>
  <c r="AC27" i="1"/>
  <c r="AA27" i="1"/>
  <c r="Z27" i="1"/>
  <c r="Y27" i="1"/>
  <c r="AB27" i="1" s="1"/>
  <c r="AE26" i="1"/>
  <c r="AF26" i="1" s="1"/>
  <c r="AD26" i="1"/>
  <c r="AC26" i="1"/>
  <c r="AA26" i="1"/>
  <c r="Z26" i="1"/>
  <c r="Y26" i="1"/>
  <c r="AB26" i="1" s="1"/>
  <c r="AE25" i="1"/>
  <c r="AF25" i="1" s="1"/>
  <c r="AD25" i="1"/>
  <c r="AC25" i="1"/>
  <c r="AA25" i="1"/>
  <c r="Z25" i="1"/>
  <c r="Y25" i="1"/>
  <c r="AB25" i="1" s="1"/>
  <c r="AE24" i="1"/>
  <c r="AF24" i="1" s="1"/>
  <c r="AD24" i="1"/>
  <c r="AC24" i="1"/>
  <c r="AA24" i="1"/>
  <c r="Z24" i="1"/>
  <c r="Y24" i="1"/>
  <c r="AB24" i="1" s="1"/>
  <c r="AE23" i="1"/>
  <c r="AF23" i="1" s="1"/>
  <c r="AD23" i="1"/>
  <c r="AC23" i="1"/>
  <c r="AA23" i="1"/>
  <c r="Z23" i="1"/>
  <c r="Y23" i="1"/>
  <c r="AB23" i="1" s="1"/>
  <c r="AE22" i="1"/>
  <c r="AF22" i="1" s="1"/>
  <c r="AD22" i="1"/>
  <c r="AC22" i="1"/>
  <c r="AA22" i="1"/>
  <c r="Z22" i="1"/>
  <c r="Y22" i="1"/>
  <c r="AB22" i="1" s="1"/>
  <c r="AE21" i="1"/>
  <c r="AF21" i="1" s="1"/>
  <c r="AD21" i="1"/>
  <c r="AC21" i="1"/>
  <c r="AA21" i="1"/>
  <c r="Z21" i="1"/>
  <c r="Y21" i="1"/>
  <c r="AB21" i="1" s="1"/>
  <c r="AE18" i="1"/>
  <c r="AF18" i="1" s="1"/>
  <c r="AD18" i="1"/>
  <c r="AC18" i="1"/>
  <c r="AA18" i="1"/>
  <c r="Z18" i="1"/>
  <c r="Y18" i="1"/>
  <c r="AB18" i="1" s="1"/>
  <c r="AE17" i="1"/>
  <c r="AF17" i="1" s="1"/>
  <c r="AD17" i="1"/>
  <c r="AC17" i="1"/>
  <c r="AA17" i="1"/>
  <c r="Z17" i="1"/>
  <c r="Y17" i="1"/>
  <c r="AB17" i="1" s="1"/>
  <c r="AE16" i="1"/>
  <c r="AF16" i="1" s="1"/>
  <c r="AD16" i="1"/>
  <c r="AC16" i="1"/>
  <c r="AA16" i="1"/>
  <c r="Z16" i="1"/>
  <c r="Y16" i="1"/>
  <c r="AB16" i="1" s="1"/>
  <c r="AE15" i="1"/>
  <c r="AF15" i="1" s="1"/>
  <c r="AD15" i="1"/>
  <c r="AC15" i="1"/>
  <c r="AA15" i="1"/>
  <c r="Z15" i="1"/>
  <c r="Y15" i="1"/>
  <c r="AB15" i="1" s="1"/>
  <c r="AE14" i="1"/>
  <c r="AF14" i="1" s="1"/>
  <c r="AD14" i="1"/>
  <c r="AC14" i="1"/>
  <c r="AA14" i="1"/>
  <c r="Z14" i="1"/>
  <c r="Y14" i="1"/>
  <c r="AB14" i="1" s="1"/>
  <c r="AE13" i="1"/>
  <c r="AF13" i="1" s="1"/>
  <c r="AD13" i="1"/>
  <c r="AC13" i="1"/>
  <c r="AA13" i="1"/>
  <c r="Z13" i="1"/>
  <c r="Y13" i="1"/>
  <c r="AB13" i="1" s="1"/>
  <c r="AE12" i="1"/>
  <c r="AF12" i="1" s="1"/>
  <c r="AD12" i="1"/>
  <c r="AC12" i="1"/>
  <c r="AA12" i="1"/>
  <c r="Z12" i="1"/>
  <c r="Y12" i="1"/>
  <c r="AB12" i="1" s="1"/>
  <c r="AE9" i="1"/>
  <c r="AD9" i="1"/>
  <c r="AF9" i="1" s="1"/>
  <c r="AC9" i="1"/>
  <c r="AA9" i="1"/>
  <c r="Z9" i="1"/>
  <c r="Y9" i="1"/>
  <c r="AB9" i="1" s="1"/>
  <c r="AE8" i="1"/>
  <c r="AD8" i="1"/>
  <c r="AF8" i="1" s="1"/>
  <c r="AC8" i="1"/>
  <c r="AA8" i="1"/>
  <c r="Z8" i="1"/>
  <c r="Y8" i="1"/>
  <c r="AB8" i="1" s="1"/>
  <c r="AE7" i="1"/>
  <c r="AD7" i="1"/>
  <c r="AF7" i="1" s="1"/>
  <c r="AC7" i="1"/>
  <c r="AA7" i="1"/>
  <c r="Z7" i="1"/>
  <c r="Y7" i="1"/>
  <c r="AB7" i="1" s="1"/>
  <c r="AE6" i="1"/>
  <c r="AD6" i="1"/>
  <c r="AF6" i="1" s="1"/>
  <c r="AC6" i="1"/>
  <c r="AA6" i="1"/>
  <c r="Z6" i="1"/>
  <c r="Y6" i="1"/>
  <c r="AB6" i="1" s="1"/>
  <c r="AE5" i="1"/>
  <c r="AD5" i="1"/>
  <c r="AF5" i="1" s="1"/>
  <c r="AC5" i="1"/>
  <c r="AA5" i="1"/>
  <c r="Z5" i="1"/>
  <c r="Y5" i="1"/>
  <c r="AB5" i="1" s="1"/>
  <c r="AE4" i="1"/>
  <c r="AD4" i="1"/>
  <c r="AF4" i="1" s="1"/>
  <c r="AC4" i="1"/>
  <c r="AA4" i="1"/>
  <c r="Z4" i="1"/>
  <c r="Y4" i="1"/>
  <c r="AB4" i="1" s="1"/>
  <c r="AE3" i="1"/>
  <c r="AD3" i="1"/>
  <c r="AF3" i="1" s="1"/>
  <c r="AC3" i="1"/>
  <c r="AA3" i="1"/>
  <c r="Z3" i="1"/>
  <c r="Y3" i="1"/>
  <c r="AB3" i="1" s="1"/>
  <c r="T63" i="1"/>
  <c r="P63" i="1"/>
  <c r="O63" i="1"/>
  <c r="N63" i="1"/>
  <c r="S63" i="1" s="1"/>
  <c r="M63" i="1"/>
  <c r="L63" i="1"/>
  <c r="T62" i="1"/>
  <c r="S62" i="1"/>
  <c r="P62" i="1"/>
  <c r="O62" i="1"/>
  <c r="N62" i="1"/>
  <c r="Q62" i="1" s="1"/>
  <c r="M62" i="1"/>
  <c r="L62" i="1"/>
  <c r="T61" i="1"/>
  <c r="P61" i="1"/>
  <c r="O61" i="1"/>
  <c r="N61" i="1"/>
  <c r="S61" i="1" s="1"/>
  <c r="M61" i="1"/>
  <c r="L61" i="1"/>
  <c r="T60" i="1"/>
  <c r="S60" i="1"/>
  <c r="P60" i="1"/>
  <c r="O60" i="1"/>
  <c r="N60" i="1"/>
  <c r="Q60" i="1" s="1"/>
  <c r="M60" i="1"/>
  <c r="L60" i="1"/>
  <c r="T59" i="1"/>
  <c r="P59" i="1"/>
  <c r="O59" i="1"/>
  <c r="N59" i="1"/>
  <c r="S59" i="1" s="1"/>
  <c r="M59" i="1"/>
  <c r="L59" i="1"/>
  <c r="T58" i="1"/>
  <c r="S58" i="1"/>
  <c r="P58" i="1"/>
  <c r="O58" i="1"/>
  <c r="N58" i="1"/>
  <c r="Q58" i="1" s="1"/>
  <c r="M58" i="1"/>
  <c r="L58" i="1"/>
  <c r="T57" i="1"/>
  <c r="P57" i="1"/>
  <c r="O57" i="1"/>
  <c r="N57" i="1"/>
  <c r="S57" i="1" s="1"/>
  <c r="M57" i="1"/>
  <c r="L57" i="1"/>
  <c r="T54" i="1"/>
  <c r="S54" i="1"/>
  <c r="P54" i="1"/>
  <c r="O54" i="1"/>
  <c r="U54" i="1" s="1"/>
  <c r="W54" i="1" s="1"/>
  <c r="N54" i="1"/>
  <c r="Q54" i="1" s="1"/>
  <c r="M54" i="1"/>
  <c r="L54" i="1"/>
  <c r="T53" i="1"/>
  <c r="P53" i="1"/>
  <c r="O53" i="1"/>
  <c r="N53" i="1"/>
  <c r="S53" i="1" s="1"/>
  <c r="M53" i="1"/>
  <c r="L53" i="1"/>
  <c r="T52" i="1"/>
  <c r="S52" i="1"/>
  <c r="P52" i="1"/>
  <c r="O52" i="1"/>
  <c r="N52" i="1"/>
  <c r="Q52" i="1" s="1"/>
  <c r="M52" i="1"/>
  <c r="L52" i="1"/>
  <c r="T51" i="1"/>
  <c r="P51" i="1"/>
  <c r="O51" i="1"/>
  <c r="N51" i="1"/>
  <c r="S51" i="1" s="1"/>
  <c r="M51" i="1"/>
  <c r="L51" i="1"/>
  <c r="T50" i="1"/>
  <c r="S50" i="1"/>
  <c r="V50" i="1" s="1"/>
  <c r="P50" i="1"/>
  <c r="O50" i="1"/>
  <c r="U50" i="1" s="1"/>
  <c r="W50" i="1" s="1"/>
  <c r="N50" i="1"/>
  <c r="Q50" i="1" s="1"/>
  <c r="M50" i="1"/>
  <c r="L50" i="1"/>
  <c r="T49" i="1"/>
  <c r="P49" i="1"/>
  <c r="O49" i="1"/>
  <c r="N49" i="1"/>
  <c r="S49" i="1" s="1"/>
  <c r="M49" i="1"/>
  <c r="L49" i="1"/>
  <c r="T48" i="1"/>
  <c r="S48" i="1"/>
  <c r="P48" i="1"/>
  <c r="O48" i="1"/>
  <c r="N48" i="1"/>
  <c r="Q48" i="1" s="1"/>
  <c r="M48" i="1"/>
  <c r="L48" i="1"/>
  <c r="T45" i="1"/>
  <c r="P45" i="1"/>
  <c r="O45" i="1"/>
  <c r="N45" i="1"/>
  <c r="S45" i="1" s="1"/>
  <c r="M45" i="1"/>
  <c r="L45" i="1"/>
  <c r="T44" i="1"/>
  <c r="S44" i="1"/>
  <c r="P44" i="1"/>
  <c r="O44" i="1"/>
  <c r="N44" i="1"/>
  <c r="Q44" i="1" s="1"/>
  <c r="M44" i="1"/>
  <c r="L44" i="1"/>
  <c r="T43" i="1"/>
  <c r="P43" i="1"/>
  <c r="O43" i="1"/>
  <c r="N43" i="1"/>
  <c r="S43" i="1" s="1"/>
  <c r="M43" i="1"/>
  <c r="L43" i="1"/>
  <c r="T42" i="1"/>
  <c r="S42" i="1"/>
  <c r="P42" i="1"/>
  <c r="O42" i="1"/>
  <c r="N42" i="1"/>
  <c r="Q42" i="1" s="1"/>
  <c r="M42" i="1"/>
  <c r="L42" i="1"/>
  <c r="T41" i="1"/>
  <c r="P41" i="1"/>
  <c r="O41" i="1"/>
  <c r="N41" i="1"/>
  <c r="S41" i="1" s="1"/>
  <c r="M41" i="1"/>
  <c r="L41" i="1"/>
  <c r="T40" i="1"/>
  <c r="S40" i="1"/>
  <c r="P40" i="1"/>
  <c r="O40" i="1"/>
  <c r="N40" i="1"/>
  <c r="Q40" i="1" s="1"/>
  <c r="M40" i="1"/>
  <c r="L40" i="1"/>
  <c r="T39" i="1"/>
  <c r="P39" i="1"/>
  <c r="O39" i="1"/>
  <c r="N39" i="1"/>
  <c r="S39" i="1" s="1"/>
  <c r="M39" i="1"/>
  <c r="L39" i="1"/>
  <c r="T36" i="1"/>
  <c r="S36" i="1"/>
  <c r="P36" i="1"/>
  <c r="O36" i="1"/>
  <c r="N36" i="1"/>
  <c r="Q36" i="1" s="1"/>
  <c r="M36" i="1"/>
  <c r="L36" i="1"/>
  <c r="T35" i="1"/>
  <c r="P35" i="1"/>
  <c r="O35" i="1"/>
  <c r="N35" i="1"/>
  <c r="S35" i="1" s="1"/>
  <c r="M35" i="1"/>
  <c r="L35" i="1"/>
  <c r="T34" i="1"/>
  <c r="S34" i="1"/>
  <c r="P34" i="1"/>
  <c r="O34" i="1"/>
  <c r="U34" i="1" s="1"/>
  <c r="W34" i="1" s="1"/>
  <c r="N34" i="1"/>
  <c r="Q34" i="1" s="1"/>
  <c r="M34" i="1"/>
  <c r="L34" i="1"/>
  <c r="T33" i="1"/>
  <c r="P33" i="1"/>
  <c r="O33" i="1"/>
  <c r="N33" i="1"/>
  <c r="S33" i="1" s="1"/>
  <c r="M33" i="1"/>
  <c r="L33" i="1"/>
  <c r="T32" i="1"/>
  <c r="S32" i="1"/>
  <c r="P32" i="1"/>
  <c r="O32" i="1"/>
  <c r="N32" i="1"/>
  <c r="Q32" i="1" s="1"/>
  <c r="M32" i="1"/>
  <c r="L32" i="1"/>
  <c r="T31" i="1"/>
  <c r="P31" i="1"/>
  <c r="O31" i="1"/>
  <c r="N31" i="1"/>
  <c r="S31" i="1" s="1"/>
  <c r="M31" i="1"/>
  <c r="L31" i="1"/>
  <c r="T30" i="1"/>
  <c r="S30" i="1"/>
  <c r="V30" i="1" s="1"/>
  <c r="P30" i="1"/>
  <c r="O30" i="1"/>
  <c r="U30" i="1" s="1"/>
  <c r="W30" i="1" s="1"/>
  <c r="N30" i="1"/>
  <c r="Q30" i="1" s="1"/>
  <c r="M30" i="1"/>
  <c r="L30" i="1"/>
  <c r="T27" i="1"/>
  <c r="P27" i="1"/>
  <c r="O27" i="1"/>
  <c r="N27" i="1"/>
  <c r="S27" i="1" s="1"/>
  <c r="M27" i="1"/>
  <c r="L27" i="1"/>
  <c r="T26" i="1"/>
  <c r="S26" i="1"/>
  <c r="R26" i="1"/>
  <c r="R35" i="1" s="1"/>
  <c r="R44" i="1" s="1"/>
  <c r="R53" i="1" s="1"/>
  <c r="R62" i="1" s="1"/>
  <c r="P26" i="1"/>
  <c r="O26" i="1"/>
  <c r="U26" i="1" s="1"/>
  <c r="W26" i="1" s="1"/>
  <c r="N26" i="1"/>
  <c r="Q26" i="1" s="1"/>
  <c r="M26" i="1"/>
  <c r="L26" i="1"/>
  <c r="T25" i="1"/>
  <c r="P25" i="1"/>
  <c r="O25" i="1"/>
  <c r="N25" i="1"/>
  <c r="S25" i="1" s="1"/>
  <c r="M25" i="1"/>
  <c r="L25" i="1"/>
  <c r="T24" i="1"/>
  <c r="S24" i="1"/>
  <c r="R24" i="1"/>
  <c r="R33" i="1" s="1"/>
  <c r="R42" i="1" s="1"/>
  <c r="R51" i="1" s="1"/>
  <c r="R60" i="1" s="1"/>
  <c r="P24" i="1"/>
  <c r="O24" i="1"/>
  <c r="N24" i="1"/>
  <c r="Q24" i="1" s="1"/>
  <c r="M24" i="1"/>
  <c r="L24" i="1"/>
  <c r="T23" i="1"/>
  <c r="P23" i="1"/>
  <c r="O23" i="1"/>
  <c r="N23" i="1"/>
  <c r="S23" i="1" s="1"/>
  <c r="M23" i="1"/>
  <c r="L23" i="1"/>
  <c r="T22" i="1"/>
  <c r="S22" i="1"/>
  <c r="R22" i="1"/>
  <c r="R31" i="1" s="1"/>
  <c r="R40" i="1" s="1"/>
  <c r="R49" i="1" s="1"/>
  <c r="R58" i="1" s="1"/>
  <c r="P22" i="1"/>
  <c r="O22" i="1"/>
  <c r="U22" i="1" s="1"/>
  <c r="W22" i="1" s="1"/>
  <c r="N22" i="1"/>
  <c r="Q22" i="1" s="1"/>
  <c r="M22" i="1"/>
  <c r="L22" i="1"/>
  <c r="T21" i="1"/>
  <c r="P21" i="1"/>
  <c r="O21" i="1"/>
  <c r="N21" i="1"/>
  <c r="S21" i="1" s="1"/>
  <c r="M21" i="1"/>
  <c r="L21" i="1"/>
  <c r="T18" i="1"/>
  <c r="S18" i="1"/>
  <c r="R18" i="1"/>
  <c r="R27" i="1" s="1"/>
  <c r="R36" i="1" s="1"/>
  <c r="R45" i="1" s="1"/>
  <c r="R54" i="1" s="1"/>
  <c r="R63" i="1" s="1"/>
  <c r="P18" i="1"/>
  <c r="O18" i="1"/>
  <c r="U18" i="1" s="1"/>
  <c r="W18" i="1" s="1"/>
  <c r="N18" i="1"/>
  <c r="Q18" i="1" s="1"/>
  <c r="M18" i="1"/>
  <c r="L18" i="1"/>
  <c r="T17" i="1"/>
  <c r="R17" i="1"/>
  <c r="P17" i="1"/>
  <c r="O17" i="1"/>
  <c r="N17" i="1"/>
  <c r="S17" i="1" s="1"/>
  <c r="M17" i="1"/>
  <c r="L17" i="1"/>
  <c r="T16" i="1"/>
  <c r="S16" i="1"/>
  <c r="R16" i="1"/>
  <c r="R25" i="1" s="1"/>
  <c r="R34" i="1" s="1"/>
  <c r="R43" i="1" s="1"/>
  <c r="R52" i="1" s="1"/>
  <c r="R61" i="1" s="1"/>
  <c r="P16" i="1"/>
  <c r="O16" i="1"/>
  <c r="N16" i="1"/>
  <c r="Q16" i="1" s="1"/>
  <c r="M16" i="1"/>
  <c r="L16" i="1"/>
  <c r="T15" i="1"/>
  <c r="R15" i="1"/>
  <c r="P15" i="1"/>
  <c r="O15" i="1"/>
  <c r="N15" i="1"/>
  <c r="S15" i="1" s="1"/>
  <c r="M15" i="1"/>
  <c r="L15" i="1"/>
  <c r="T14" i="1"/>
  <c r="S14" i="1"/>
  <c r="R14" i="1"/>
  <c r="R23" i="1" s="1"/>
  <c r="R32" i="1" s="1"/>
  <c r="R41" i="1" s="1"/>
  <c r="R50" i="1" s="1"/>
  <c r="R59" i="1" s="1"/>
  <c r="P14" i="1"/>
  <c r="O14" i="1"/>
  <c r="U14" i="1" s="1"/>
  <c r="W14" i="1" s="1"/>
  <c r="N14" i="1"/>
  <c r="Q14" i="1" s="1"/>
  <c r="M14" i="1"/>
  <c r="L14" i="1"/>
  <c r="T13" i="1"/>
  <c r="R13" i="1"/>
  <c r="P13" i="1"/>
  <c r="O13" i="1"/>
  <c r="N13" i="1"/>
  <c r="S13" i="1" s="1"/>
  <c r="M13" i="1"/>
  <c r="L13" i="1"/>
  <c r="T12" i="1"/>
  <c r="S12" i="1"/>
  <c r="R12" i="1"/>
  <c r="R21" i="1" s="1"/>
  <c r="R30" i="1" s="1"/>
  <c r="R39" i="1" s="1"/>
  <c r="R48" i="1" s="1"/>
  <c r="R57" i="1" s="1"/>
  <c r="P12" i="1"/>
  <c r="O12" i="1"/>
  <c r="N12" i="1"/>
  <c r="Q12" i="1" s="1"/>
  <c r="M12" i="1"/>
  <c r="L12" i="1"/>
  <c r="T9" i="1"/>
  <c r="O9" i="1"/>
  <c r="N9" i="1"/>
  <c r="Q9" i="1" s="1"/>
  <c r="M9" i="1"/>
  <c r="S9" i="1" s="1"/>
  <c r="L9" i="1"/>
  <c r="T8" i="1"/>
  <c r="Q8" i="1"/>
  <c r="P8" i="1"/>
  <c r="N8" i="1"/>
  <c r="M8" i="1"/>
  <c r="S8" i="1" s="1"/>
  <c r="L8" i="1"/>
  <c r="O8" i="1" s="1"/>
  <c r="U8" i="1" s="1"/>
  <c r="W8" i="1" s="1"/>
  <c r="T7" i="1"/>
  <c r="Q7" i="1"/>
  <c r="P7" i="1"/>
  <c r="N7" i="1"/>
  <c r="M7" i="1"/>
  <c r="L7" i="1"/>
  <c r="S7" i="1" s="1"/>
  <c r="T6" i="1"/>
  <c r="P6" i="1"/>
  <c r="O6" i="1"/>
  <c r="N6" i="1"/>
  <c r="Q6" i="1" s="1"/>
  <c r="M6" i="1"/>
  <c r="L6" i="1"/>
  <c r="S6" i="1" s="1"/>
  <c r="T5" i="1"/>
  <c r="S5" i="1"/>
  <c r="Q5" i="1"/>
  <c r="O5" i="1"/>
  <c r="N5" i="1"/>
  <c r="M5" i="1"/>
  <c r="P5" i="1" s="1"/>
  <c r="L5" i="1"/>
  <c r="T4" i="1"/>
  <c r="Q4" i="1"/>
  <c r="N4" i="1"/>
  <c r="M4" i="1"/>
  <c r="P4" i="1" s="1"/>
  <c r="L4" i="1"/>
  <c r="S4" i="1" s="1"/>
  <c r="T3" i="1"/>
  <c r="W3" i="1" s="1"/>
  <c r="Q3" i="1"/>
  <c r="P3" i="1"/>
  <c r="O3" i="1"/>
  <c r="U3" i="1" s="1"/>
  <c r="N3" i="1"/>
  <c r="M3" i="1"/>
  <c r="L3" i="1"/>
  <c r="S3" i="1" s="1"/>
  <c r="V3" i="1" s="1"/>
  <c r="X58" i="2" l="1"/>
  <c r="X60" i="2"/>
  <c r="X62" i="2"/>
  <c r="T57" i="2"/>
  <c r="T59" i="2"/>
  <c r="T61" i="2"/>
  <c r="T63" i="2"/>
  <c r="U57" i="2"/>
  <c r="U59" i="2"/>
  <c r="U61" i="2"/>
  <c r="U63" i="2"/>
  <c r="Y50" i="2"/>
  <c r="T48" i="2"/>
  <c r="T50" i="2"/>
  <c r="T52" i="2"/>
  <c r="T54" i="2"/>
  <c r="U48" i="2"/>
  <c r="U52" i="2"/>
  <c r="U54" i="2"/>
  <c r="T39" i="2"/>
  <c r="T45" i="2"/>
  <c r="U39" i="2"/>
  <c r="U41" i="2"/>
  <c r="U43" i="2"/>
  <c r="U45" i="2"/>
  <c r="U31" i="2"/>
  <c r="U33" i="2"/>
  <c r="U35" i="2"/>
  <c r="Y30" i="2"/>
  <c r="Y32" i="2"/>
  <c r="T30" i="2"/>
  <c r="T32" i="2"/>
  <c r="T34" i="2"/>
  <c r="T36" i="2"/>
  <c r="U34" i="2"/>
  <c r="U36" i="2"/>
  <c r="X31" i="2"/>
  <c r="T21" i="2"/>
  <c r="T23" i="2"/>
  <c r="T25" i="2"/>
  <c r="T27" i="2"/>
  <c r="U21" i="2"/>
  <c r="U23" i="2"/>
  <c r="U25" i="2"/>
  <c r="U27" i="2"/>
  <c r="Y12" i="2"/>
  <c r="Y14" i="2"/>
  <c r="Y16" i="2"/>
  <c r="T12" i="2"/>
  <c r="T14" i="2"/>
  <c r="T16" i="2"/>
  <c r="T18" i="2"/>
  <c r="U18" i="2"/>
  <c r="U13" i="1"/>
  <c r="W13" i="1" s="1"/>
  <c r="V18" i="1"/>
  <c r="V42" i="1"/>
  <c r="U6" i="1"/>
  <c r="W6" i="1" s="1"/>
  <c r="U24" i="1"/>
  <c r="W24" i="1" s="1"/>
  <c r="U25" i="1"/>
  <c r="W25" i="1" s="1"/>
  <c r="U33" i="1"/>
  <c r="W33" i="1" s="1"/>
  <c r="V34" i="1"/>
  <c r="U40" i="1"/>
  <c r="W40" i="1" s="1"/>
  <c r="V54" i="1"/>
  <c r="U60" i="1"/>
  <c r="W60" i="1" s="1"/>
  <c r="U49" i="1"/>
  <c r="W49" i="1" s="1"/>
  <c r="V25" i="1"/>
  <c r="V14" i="1"/>
  <c r="V26" i="1"/>
  <c r="U32" i="1"/>
  <c r="W32" i="1" s="1"/>
  <c r="U45" i="1"/>
  <c r="W45" i="1" s="1"/>
  <c r="V48" i="1"/>
  <c r="U52" i="1"/>
  <c r="W52" i="1" s="1"/>
  <c r="V8" i="1"/>
  <c r="U9" i="1"/>
  <c r="W9" i="1" s="1"/>
  <c r="U44" i="1"/>
  <c r="W44" i="1" s="1"/>
  <c r="U59" i="1"/>
  <c r="W59" i="1" s="1"/>
  <c r="U12" i="1"/>
  <c r="W12" i="1" s="1"/>
  <c r="U48" i="1"/>
  <c r="W48" i="1" s="1"/>
  <c r="V4" i="1"/>
  <c r="U5" i="1"/>
  <c r="W5" i="1" s="1"/>
  <c r="V7" i="1"/>
  <c r="U31" i="1"/>
  <c r="W31" i="1" s="1"/>
  <c r="V32" i="1"/>
  <c r="U36" i="1"/>
  <c r="W36" i="1" s="1"/>
  <c r="U58" i="1"/>
  <c r="W58" i="1" s="1"/>
  <c r="V6" i="1"/>
  <c r="U16" i="1"/>
  <c r="W16" i="1" s="1"/>
  <c r="U17" i="1"/>
  <c r="W17" i="1" s="1"/>
  <c r="V22" i="1"/>
  <c r="U42" i="1"/>
  <c r="W42" i="1" s="1"/>
  <c r="U57" i="1"/>
  <c r="W57" i="1" s="1"/>
  <c r="V58" i="1"/>
  <c r="U62" i="1"/>
  <c r="W62" i="1" s="1"/>
  <c r="O4" i="1"/>
  <c r="U4" i="1" s="1"/>
  <c r="W4" i="1" s="1"/>
  <c r="P9" i="1"/>
  <c r="Q13" i="1"/>
  <c r="Q15" i="1"/>
  <c r="U15" i="1" s="1"/>
  <c r="Q17" i="1"/>
  <c r="Q21" i="1"/>
  <c r="U21" i="1" s="1"/>
  <c r="Q23" i="1"/>
  <c r="U23" i="1" s="1"/>
  <c r="Q25" i="1"/>
  <c r="Q27" i="1"/>
  <c r="U27" i="1" s="1"/>
  <c r="Q31" i="1"/>
  <c r="Q33" i="1"/>
  <c r="Q35" i="1"/>
  <c r="U35" i="1" s="1"/>
  <c r="Q39" i="1"/>
  <c r="U39" i="1" s="1"/>
  <c r="Q41" i="1"/>
  <c r="U41" i="1" s="1"/>
  <c r="Q43" i="1"/>
  <c r="U43" i="1" s="1"/>
  <c r="Q45" i="1"/>
  <c r="Q49" i="1"/>
  <c r="Q51" i="1"/>
  <c r="U51" i="1" s="1"/>
  <c r="Q53" i="1"/>
  <c r="U53" i="1" s="1"/>
  <c r="Q57" i="1"/>
  <c r="Q59" i="1"/>
  <c r="Q61" i="1"/>
  <c r="U61" i="1" s="1"/>
  <c r="Q63" i="1"/>
  <c r="U63" i="1" s="1"/>
  <c r="O7" i="1"/>
  <c r="U7" i="1" s="1"/>
  <c r="W7" i="1" s="1"/>
  <c r="W27" i="1" l="1"/>
  <c r="V27" i="1"/>
  <c r="W63" i="1"/>
  <c r="V63" i="1"/>
  <c r="W43" i="1"/>
  <c r="V43" i="1"/>
  <c r="W23" i="1"/>
  <c r="V23" i="1"/>
  <c r="W61" i="1"/>
  <c r="V61" i="1"/>
  <c r="W41" i="1"/>
  <c r="V41" i="1"/>
  <c r="W21" i="1"/>
  <c r="V21" i="1"/>
  <c r="W53" i="1"/>
  <c r="V53" i="1"/>
  <c r="W51" i="1"/>
  <c r="V51" i="1"/>
  <c r="W39" i="1"/>
  <c r="V39" i="1"/>
  <c r="W35" i="1"/>
  <c r="V35" i="1"/>
  <c r="W15" i="1"/>
  <c r="V15" i="1"/>
  <c r="V49" i="1"/>
  <c r="V40" i="1"/>
  <c r="V16" i="1"/>
  <c r="V36" i="1"/>
  <c r="V24" i="1"/>
  <c r="V33" i="1"/>
  <c r="V9" i="1"/>
  <c r="V17" i="1"/>
  <c r="V57" i="1"/>
  <c r="V31" i="1"/>
  <c r="V45" i="1"/>
  <c r="V44" i="1"/>
  <c r="V52" i="1"/>
  <c r="V13" i="1"/>
  <c r="V5" i="1"/>
  <c r="V60" i="1"/>
  <c r="V12" i="1"/>
  <c r="V59" i="1"/>
  <c r="V62" i="1"/>
</calcChain>
</file>

<file path=xl/sharedStrings.xml><?xml version="1.0" encoding="utf-8"?>
<sst xmlns="http://schemas.openxmlformats.org/spreadsheetml/2006/main" count="336" uniqueCount="33">
  <si>
    <t>T1</t>
  </si>
  <si>
    <t>Day</t>
  </si>
  <si>
    <t>Tet</t>
  </si>
  <si>
    <t>Spec</t>
  </si>
  <si>
    <t>Kan</t>
  </si>
  <si>
    <t>Tk</t>
  </si>
  <si>
    <t>Total</t>
  </si>
  <si>
    <t>Dil</t>
  </si>
  <si>
    <t>TK AVG</t>
  </si>
  <si>
    <t>S AVG</t>
  </si>
  <si>
    <t>Tot AVG</t>
  </si>
  <si>
    <t>TK %</t>
  </si>
  <si>
    <t>S %</t>
  </si>
  <si>
    <t>100:0</t>
  </si>
  <si>
    <t>T2</t>
  </si>
  <si>
    <t>0:100</t>
  </si>
  <si>
    <t>T3</t>
  </si>
  <si>
    <t>50:50</t>
  </si>
  <si>
    <t>T4</t>
  </si>
  <si>
    <t>70:30</t>
  </si>
  <si>
    <t>T5</t>
  </si>
  <si>
    <t>30:70</t>
  </si>
  <si>
    <t>T6</t>
  </si>
  <si>
    <t>90:10</t>
  </si>
  <si>
    <t>T7</t>
  </si>
  <si>
    <t>10:90</t>
  </si>
  <si>
    <t>TK</t>
  </si>
  <si>
    <t>TK % SD</t>
  </si>
  <si>
    <t>TK SD</t>
  </si>
  <si>
    <t>S % SD</t>
  </si>
  <si>
    <t>S SD</t>
  </si>
  <si>
    <t>SK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</si>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</sst>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5" xfId="0" applyNumberFormat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/>
    <xf numFmtId="0" fontId="0" fillId="0" borderId="0" xfId="0" applyFill="1" applyAlignment="1">
      <alignment horizontal="center"/>
    </xf>
    <xf numFmtId="0" fontId="0" fillId="0" borderId="5" xfId="0" applyFill="1" applyBorder="1" applyAlignment="1">
      <alignment horizontal="center"/>
    </xf>
    <xf numFmtId="1" fontId="0" fillId="0" borderId="0" xfId="0" applyNumberFormat="1" applyFill="1" applyAlignment="1">
      <alignment horizontal="center"/>
    </xf>
    <xf numFmtId="1" fontId="0" fillId="0" borderId="5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0" fillId="0" borderId="0" xfId="0" applyFill="1"/>
    <xf numFmtId="2" fontId="0" fillId="0" borderId="0" xfId="0" applyNumberFormat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1" fontId="0" fillId="0" borderId="0" xfId="0" applyNumberFormat="1"/>
    <xf numFmtId="1" fontId="1" fillId="2" borderId="1" xfId="0" applyNumberFormat="1" applyFont="1" applyFill="1" applyBorder="1" applyAlignment="1">
      <alignment horizontal="center"/>
    </xf>
    <xf numFmtId="1" fontId="1" fillId="2" borderId="3" xfId="0" applyNumberFormat="1" applyFont="1" applyFill="1" applyBorder="1" applyAlignment="1">
      <alignment horizontal="center"/>
    </xf>
    <xf numFmtId="11" fontId="0" fillId="0" borderId="0" xfId="0" applyNumberFormat="1" applyAlignment="1">
      <alignment horizontal="center"/>
    </xf>
    <xf numFmtId="11" fontId="0" fillId="0" borderId="6" xfId="0" applyNumberFormat="1" applyBorder="1" applyAlignment="1">
      <alignment horizontal="center"/>
    </xf>
    <xf numFmtId="11" fontId="0" fillId="0" borderId="5" xfId="0" applyNumberForma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" fontId="1" fillId="2" borderId="2" xfId="0" applyNumberFormat="1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1" fontId="1" fillId="2" borderId="3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AAA98C-A991-4626-A101-EFFDACADFA4C}">
  <dimension ref="A2:AF63"/>
  <sheetViews>
    <sheetView tabSelected="1" zoomScale="85" zoomScaleNormal="85" workbookViewId="0"/>
  </sheetViews>
  <sheetFormatPr defaultRowHeight="15" x14ac:dyDescent="0.25"/>
  <sheetData>
    <row r="2" spans="1:32" x14ac:dyDescent="0.25">
      <c r="A2" s="1" t="s">
        <v>0</v>
      </c>
      <c r="B2" s="2" t="s">
        <v>1</v>
      </c>
      <c r="C2" s="29" t="s">
        <v>2</v>
      </c>
      <c r="D2" s="29"/>
      <c r="E2" s="30"/>
      <c r="F2" s="31" t="s">
        <v>3</v>
      </c>
      <c r="G2" s="29"/>
      <c r="H2" s="30"/>
      <c r="I2" s="31" t="s">
        <v>4</v>
      </c>
      <c r="J2" s="29"/>
      <c r="K2" s="30"/>
      <c r="L2" s="31" t="s">
        <v>5</v>
      </c>
      <c r="M2" s="29"/>
      <c r="N2" s="30"/>
      <c r="O2" s="31" t="s">
        <v>6</v>
      </c>
      <c r="P2" s="29"/>
      <c r="Q2" s="30"/>
      <c r="R2" s="3" t="s">
        <v>7</v>
      </c>
      <c r="S2" s="2" t="s">
        <v>8</v>
      </c>
      <c r="T2" s="2" t="s">
        <v>9</v>
      </c>
      <c r="U2" s="2" t="s">
        <v>10</v>
      </c>
      <c r="V2" s="2" t="s">
        <v>11</v>
      </c>
      <c r="W2" s="4" t="s">
        <v>12</v>
      </c>
      <c r="Y2" s="32" t="s">
        <v>27</v>
      </c>
      <c r="Z2" s="32"/>
      <c r="AA2" s="33"/>
      <c r="AB2" s="2" t="s">
        <v>28</v>
      </c>
      <c r="AC2" s="31" t="s">
        <v>29</v>
      </c>
      <c r="AD2" s="29"/>
      <c r="AE2" s="30"/>
      <c r="AF2" s="10" t="s">
        <v>30</v>
      </c>
    </row>
    <row r="3" spans="1:32" x14ac:dyDescent="0.25">
      <c r="A3" s="5" t="s">
        <v>13</v>
      </c>
      <c r="B3" s="6">
        <v>1</v>
      </c>
      <c r="C3" s="13">
        <v>23</v>
      </c>
      <c r="D3" s="13">
        <v>21</v>
      </c>
      <c r="E3" s="14">
        <v>20</v>
      </c>
      <c r="F3" s="13">
        <v>0</v>
      </c>
      <c r="G3" s="13">
        <v>0</v>
      </c>
      <c r="H3" s="14">
        <v>0</v>
      </c>
      <c r="I3" s="13">
        <v>17</v>
      </c>
      <c r="J3" s="13">
        <v>17</v>
      </c>
      <c r="K3" s="14">
        <v>20</v>
      </c>
      <c r="L3" s="15">
        <f>SUM(C3+I3)/2</f>
        <v>20</v>
      </c>
      <c r="M3" s="15">
        <f t="shared" ref="M3:N3" si="0">SUM(D3+J3)/2</f>
        <v>19</v>
      </c>
      <c r="N3" s="16">
        <f t="shared" si="0"/>
        <v>20</v>
      </c>
      <c r="O3" s="15">
        <f>SUM(F3+L3)</f>
        <v>20</v>
      </c>
      <c r="P3" s="15">
        <f t="shared" ref="P3:Q9" si="1">SUM(G3+M3)</f>
        <v>19</v>
      </c>
      <c r="Q3" s="16">
        <f t="shared" si="1"/>
        <v>20</v>
      </c>
      <c r="R3" s="14">
        <v>7</v>
      </c>
      <c r="S3" s="16">
        <f>SUM(L3:N3)/3</f>
        <v>19.666666666666668</v>
      </c>
      <c r="T3" s="16">
        <f>SUM(F3:H3)/3</f>
        <v>0</v>
      </c>
      <c r="U3" s="16">
        <f>SUM(O3:Q3)/3</f>
        <v>19.666666666666668</v>
      </c>
      <c r="V3" s="16">
        <f>SUM(S3/U3)*100</f>
        <v>100</v>
      </c>
      <c r="W3" s="17">
        <f>SUM(T3/U3)*100</f>
        <v>0</v>
      </c>
      <c r="X3" s="12"/>
      <c r="Y3" s="7">
        <f>SUM(L3/O3)*100</f>
        <v>100</v>
      </c>
      <c r="Z3" s="7">
        <f t="shared" ref="Z3:AA9" si="2">SUM(M3/P3)*100</f>
        <v>100</v>
      </c>
      <c r="AA3" s="11">
        <f t="shared" si="2"/>
        <v>100</v>
      </c>
      <c r="AB3" s="11">
        <f>_xlfn.STDEV.P(Y3:AA3)</f>
        <v>0</v>
      </c>
      <c r="AC3" s="7">
        <f>SUM(F3/O3)*100</f>
        <v>0</v>
      </c>
      <c r="AD3" s="7">
        <f t="shared" ref="AD3:AE9" si="3">SUM(G3/P3)*100</f>
        <v>0</v>
      </c>
      <c r="AE3" s="11">
        <f t="shared" si="3"/>
        <v>0</v>
      </c>
      <c r="AF3" s="7">
        <f>_xlfn.STDEV.P(AC3:AE3)</f>
        <v>0</v>
      </c>
    </row>
    <row r="4" spans="1:32" x14ac:dyDescent="0.25">
      <c r="A4" s="1"/>
      <c r="B4" s="6">
        <v>2</v>
      </c>
      <c r="C4" s="13">
        <v>104</v>
      </c>
      <c r="D4" s="13">
        <v>87</v>
      </c>
      <c r="E4" s="14">
        <v>93</v>
      </c>
      <c r="F4" s="13">
        <v>0</v>
      </c>
      <c r="G4" s="13">
        <v>0</v>
      </c>
      <c r="H4" s="14">
        <v>0</v>
      </c>
      <c r="I4" s="13">
        <v>137</v>
      </c>
      <c r="J4" s="13">
        <v>151</v>
      </c>
      <c r="K4" s="14">
        <v>174</v>
      </c>
      <c r="L4" s="15">
        <f t="shared" ref="L4:N9" si="4">SUM(C4+I4)/2</f>
        <v>120.5</v>
      </c>
      <c r="M4" s="15">
        <f t="shared" si="4"/>
        <v>119</v>
      </c>
      <c r="N4" s="16">
        <f t="shared" si="4"/>
        <v>133.5</v>
      </c>
      <c r="O4" s="15">
        <f t="shared" ref="O4:O9" si="5">SUM(F4+L4)</f>
        <v>120.5</v>
      </c>
      <c r="P4" s="15">
        <f t="shared" si="1"/>
        <v>119</v>
      </c>
      <c r="Q4" s="16">
        <f t="shared" si="1"/>
        <v>133.5</v>
      </c>
      <c r="R4" s="14">
        <v>6</v>
      </c>
      <c r="S4" s="16">
        <f t="shared" ref="S4:S9" si="6">SUM(L4:N4)/3</f>
        <v>124.33333333333333</v>
      </c>
      <c r="T4" s="16">
        <f t="shared" ref="T4:T9" si="7">SUM(F4:H4)/3</f>
        <v>0</v>
      </c>
      <c r="U4" s="16">
        <f t="shared" ref="U4:U9" si="8">SUM(O4:Q4)/3</f>
        <v>124.33333333333333</v>
      </c>
      <c r="V4" s="16">
        <f t="shared" ref="V4:V9" si="9">SUM(S4/U4)*100</f>
        <v>100</v>
      </c>
      <c r="W4" s="17">
        <f t="shared" ref="W4:W9" si="10">SUM(T4/U4)*100</f>
        <v>0</v>
      </c>
      <c r="X4" s="12"/>
      <c r="Y4" s="7">
        <f t="shared" ref="Y4:Y9" si="11">SUM(L4/O4)*100</f>
        <v>100</v>
      </c>
      <c r="Z4" s="7">
        <f t="shared" si="2"/>
        <v>100</v>
      </c>
      <c r="AA4" s="6">
        <f t="shared" si="2"/>
        <v>100</v>
      </c>
      <c r="AB4" s="6">
        <f t="shared" ref="AB4:AB9" si="12">_xlfn.STDEV.P(Y4:AA4)</f>
        <v>0</v>
      </c>
      <c r="AC4" s="7">
        <f t="shared" ref="AC4:AC9" si="13">SUM(F4/O4)*100</f>
        <v>0</v>
      </c>
      <c r="AD4" s="7">
        <f t="shared" si="3"/>
        <v>0</v>
      </c>
      <c r="AE4" s="6">
        <f t="shared" si="3"/>
        <v>0</v>
      </c>
      <c r="AF4" s="7">
        <f t="shared" ref="AF4:AF9" si="14">_xlfn.STDEV.P(AC4:AE4)</f>
        <v>0</v>
      </c>
    </row>
    <row r="5" spans="1:32" x14ac:dyDescent="0.25">
      <c r="A5" s="1"/>
      <c r="B5" s="6">
        <v>3</v>
      </c>
      <c r="C5" s="13">
        <v>19</v>
      </c>
      <c r="D5" s="13">
        <v>20</v>
      </c>
      <c r="E5" s="14">
        <v>37</v>
      </c>
      <c r="F5" s="13">
        <v>0</v>
      </c>
      <c r="G5" s="13">
        <v>0</v>
      </c>
      <c r="H5" s="14">
        <v>0</v>
      </c>
      <c r="I5" s="13">
        <v>181</v>
      </c>
      <c r="J5" s="13">
        <v>180</v>
      </c>
      <c r="K5" s="14">
        <v>168</v>
      </c>
      <c r="L5" s="15">
        <f t="shared" si="4"/>
        <v>100</v>
      </c>
      <c r="M5" s="15">
        <f t="shared" si="4"/>
        <v>100</v>
      </c>
      <c r="N5" s="16">
        <f t="shared" si="4"/>
        <v>102.5</v>
      </c>
      <c r="O5" s="15">
        <f t="shared" si="5"/>
        <v>100</v>
      </c>
      <c r="P5" s="15">
        <f t="shared" si="1"/>
        <v>100</v>
      </c>
      <c r="Q5" s="16">
        <f t="shared" si="1"/>
        <v>102.5</v>
      </c>
      <c r="R5" s="14">
        <v>6</v>
      </c>
      <c r="S5" s="16">
        <f t="shared" si="6"/>
        <v>100.83333333333333</v>
      </c>
      <c r="T5" s="16">
        <f t="shared" si="7"/>
        <v>0</v>
      </c>
      <c r="U5" s="16">
        <f t="shared" si="8"/>
        <v>100.83333333333333</v>
      </c>
      <c r="V5" s="16">
        <f t="shared" si="9"/>
        <v>100</v>
      </c>
      <c r="W5" s="17">
        <f t="shared" si="10"/>
        <v>0</v>
      </c>
      <c r="X5" s="12"/>
      <c r="Y5" s="7">
        <f t="shared" si="11"/>
        <v>100</v>
      </c>
      <c r="Z5" s="7">
        <f t="shared" si="2"/>
        <v>100</v>
      </c>
      <c r="AA5" s="6">
        <f t="shared" si="2"/>
        <v>100</v>
      </c>
      <c r="AB5" s="6">
        <f t="shared" si="12"/>
        <v>0</v>
      </c>
      <c r="AC5" s="7">
        <f t="shared" si="13"/>
        <v>0</v>
      </c>
      <c r="AD5" s="7">
        <f t="shared" si="3"/>
        <v>0</v>
      </c>
      <c r="AE5" s="6">
        <f t="shared" si="3"/>
        <v>0</v>
      </c>
      <c r="AF5" s="7">
        <f t="shared" si="14"/>
        <v>0</v>
      </c>
    </row>
    <row r="6" spans="1:32" x14ac:dyDescent="0.25">
      <c r="A6" s="1"/>
      <c r="B6" s="6">
        <v>4</v>
      </c>
      <c r="C6" s="13">
        <v>17</v>
      </c>
      <c r="D6" s="13">
        <v>19</v>
      </c>
      <c r="E6" s="14">
        <v>26</v>
      </c>
      <c r="F6" s="13">
        <v>0</v>
      </c>
      <c r="G6" s="13">
        <v>0</v>
      </c>
      <c r="H6" s="14">
        <v>0</v>
      </c>
      <c r="I6" s="13">
        <v>157</v>
      </c>
      <c r="J6" s="13">
        <v>148</v>
      </c>
      <c r="K6" s="14">
        <v>163</v>
      </c>
      <c r="L6" s="15">
        <f t="shared" si="4"/>
        <v>87</v>
      </c>
      <c r="M6" s="15">
        <f t="shared" si="4"/>
        <v>83.5</v>
      </c>
      <c r="N6" s="16">
        <f t="shared" si="4"/>
        <v>94.5</v>
      </c>
      <c r="O6" s="15">
        <f t="shared" si="5"/>
        <v>87</v>
      </c>
      <c r="P6" s="15">
        <f t="shared" si="1"/>
        <v>83.5</v>
      </c>
      <c r="Q6" s="16">
        <f t="shared" si="1"/>
        <v>94.5</v>
      </c>
      <c r="R6" s="14">
        <v>6</v>
      </c>
      <c r="S6" s="16">
        <f t="shared" si="6"/>
        <v>88.333333333333329</v>
      </c>
      <c r="T6" s="16">
        <f t="shared" si="7"/>
        <v>0</v>
      </c>
      <c r="U6" s="16">
        <f t="shared" si="8"/>
        <v>88.333333333333329</v>
      </c>
      <c r="V6" s="16">
        <f t="shared" si="9"/>
        <v>100</v>
      </c>
      <c r="W6" s="17">
        <f t="shared" si="10"/>
        <v>0</v>
      </c>
      <c r="X6" s="12"/>
      <c r="Y6" s="7">
        <f t="shared" si="11"/>
        <v>100</v>
      </c>
      <c r="Z6" s="7">
        <f t="shared" si="2"/>
        <v>100</v>
      </c>
      <c r="AA6" s="6">
        <f t="shared" si="2"/>
        <v>100</v>
      </c>
      <c r="AB6" s="6">
        <f t="shared" si="12"/>
        <v>0</v>
      </c>
      <c r="AC6" s="7">
        <f t="shared" si="13"/>
        <v>0</v>
      </c>
      <c r="AD6" s="7">
        <f t="shared" si="3"/>
        <v>0</v>
      </c>
      <c r="AE6" s="6">
        <f t="shared" si="3"/>
        <v>0</v>
      </c>
      <c r="AF6" s="7">
        <f t="shared" si="14"/>
        <v>0</v>
      </c>
    </row>
    <row r="7" spans="1:32" x14ac:dyDescent="0.25">
      <c r="A7" s="1"/>
      <c r="B7" s="6">
        <v>5</v>
      </c>
      <c r="C7" s="13">
        <v>150</v>
      </c>
      <c r="D7" s="13">
        <v>172</v>
      </c>
      <c r="E7" s="14">
        <v>128</v>
      </c>
      <c r="F7" s="13">
        <v>0</v>
      </c>
      <c r="G7" s="13">
        <v>0</v>
      </c>
      <c r="H7" s="14">
        <v>0</v>
      </c>
      <c r="I7" s="13">
        <v>232</v>
      </c>
      <c r="J7" s="13">
        <v>198</v>
      </c>
      <c r="K7" s="14">
        <v>194</v>
      </c>
      <c r="L7" s="15">
        <f t="shared" si="4"/>
        <v>191</v>
      </c>
      <c r="M7" s="15">
        <f t="shared" si="4"/>
        <v>185</v>
      </c>
      <c r="N7" s="16">
        <f t="shared" si="4"/>
        <v>161</v>
      </c>
      <c r="O7" s="15">
        <f t="shared" si="5"/>
        <v>191</v>
      </c>
      <c r="P7" s="15">
        <f t="shared" si="1"/>
        <v>185</v>
      </c>
      <c r="Q7" s="16">
        <f t="shared" si="1"/>
        <v>161</v>
      </c>
      <c r="R7" s="14">
        <v>6</v>
      </c>
      <c r="S7" s="16">
        <f t="shared" si="6"/>
        <v>179</v>
      </c>
      <c r="T7" s="16">
        <f t="shared" si="7"/>
        <v>0</v>
      </c>
      <c r="U7" s="16">
        <f t="shared" si="8"/>
        <v>179</v>
      </c>
      <c r="V7" s="16">
        <f t="shared" si="9"/>
        <v>100</v>
      </c>
      <c r="W7" s="17">
        <f t="shared" si="10"/>
        <v>0</v>
      </c>
      <c r="X7" s="12"/>
      <c r="Y7" s="7">
        <f t="shared" si="11"/>
        <v>100</v>
      </c>
      <c r="Z7" s="7">
        <f t="shared" si="2"/>
        <v>100</v>
      </c>
      <c r="AA7" s="6">
        <f t="shared" si="2"/>
        <v>100</v>
      </c>
      <c r="AB7" s="6">
        <f t="shared" si="12"/>
        <v>0</v>
      </c>
      <c r="AC7" s="7">
        <f t="shared" si="13"/>
        <v>0</v>
      </c>
      <c r="AD7" s="7">
        <f t="shared" si="3"/>
        <v>0</v>
      </c>
      <c r="AE7" s="6">
        <f t="shared" si="3"/>
        <v>0</v>
      </c>
      <c r="AF7" s="7">
        <f t="shared" si="14"/>
        <v>0</v>
      </c>
    </row>
    <row r="8" spans="1:32" x14ac:dyDescent="0.25">
      <c r="A8" s="1"/>
      <c r="B8" s="6">
        <v>6</v>
      </c>
      <c r="C8" s="13">
        <v>88</v>
      </c>
      <c r="D8" s="13">
        <v>97</v>
      </c>
      <c r="E8" s="14">
        <v>90</v>
      </c>
      <c r="F8" s="13">
        <v>0</v>
      </c>
      <c r="G8" s="13">
        <v>0</v>
      </c>
      <c r="H8" s="14">
        <v>0</v>
      </c>
      <c r="I8" s="13">
        <v>134</v>
      </c>
      <c r="J8" s="13">
        <v>169</v>
      </c>
      <c r="K8" s="14">
        <v>164</v>
      </c>
      <c r="L8" s="15">
        <f t="shared" si="4"/>
        <v>111</v>
      </c>
      <c r="M8" s="15">
        <f t="shared" si="4"/>
        <v>133</v>
      </c>
      <c r="N8" s="16">
        <f t="shared" si="4"/>
        <v>127</v>
      </c>
      <c r="O8" s="15">
        <f t="shared" si="5"/>
        <v>111</v>
      </c>
      <c r="P8" s="15">
        <f t="shared" si="1"/>
        <v>133</v>
      </c>
      <c r="Q8" s="16">
        <f t="shared" si="1"/>
        <v>127</v>
      </c>
      <c r="R8" s="14">
        <v>6</v>
      </c>
      <c r="S8" s="16">
        <f t="shared" si="6"/>
        <v>123.66666666666667</v>
      </c>
      <c r="T8" s="16">
        <f t="shared" si="7"/>
        <v>0</v>
      </c>
      <c r="U8" s="16">
        <f t="shared" si="8"/>
        <v>123.66666666666667</v>
      </c>
      <c r="V8" s="16">
        <f t="shared" si="9"/>
        <v>100</v>
      </c>
      <c r="W8" s="17">
        <f t="shared" si="10"/>
        <v>0</v>
      </c>
      <c r="X8" s="12"/>
      <c r="Y8" s="7">
        <f t="shared" si="11"/>
        <v>100</v>
      </c>
      <c r="Z8" s="7">
        <f t="shared" si="2"/>
        <v>100</v>
      </c>
      <c r="AA8" s="6">
        <f t="shared" si="2"/>
        <v>100</v>
      </c>
      <c r="AB8" s="6">
        <f t="shared" si="12"/>
        <v>0</v>
      </c>
      <c r="AC8" s="7">
        <f t="shared" si="13"/>
        <v>0</v>
      </c>
      <c r="AD8" s="7">
        <f t="shared" si="3"/>
        <v>0</v>
      </c>
      <c r="AE8" s="6">
        <f t="shared" si="3"/>
        <v>0</v>
      </c>
      <c r="AF8" s="7">
        <f t="shared" si="14"/>
        <v>0</v>
      </c>
    </row>
    <row r="9" spans="1:32" x14ac:dyDescent="0.25">
      <c r="A9" s="1"/>
      <c r="B9" s="6">
        <v>7</v>
      </c>
      <c r="C9" s="13">
        <v>56</v>
      </c>
      <c r="D9" s="13">
        <v>68</v>
      </c>
      <c r="E9" s="14">
        <v>70</v>
      </c>
      <c r="F9" s="13">
        <v>0</v>
      </c>
      <c r="G9" s="13">
        <v>0</v>
      </c>
      <c r="H9" s="14">
        <v>0</v>
      </c>
      <c r="I9" s="13">
        <v>106</v>
      </c>
      <c r="J9" s="13">
        <v>112</v>
      </c>
      <c r="K9" s="14">
        <v>126</v>
      </c>
      <c r="L9" s="15">
        <f>SUM(C9+I9)/2</f>
        <v>81</v>
      </c>
      <c r="M9" s="15">
        <f t="shared" si="4"/>
        <v>90</v>
      </c>
      <c r="N9" s="16">
        <f t="shared" si="4"/>
        <v>98</v>
      </c>
      <c r="O9" s="15">
        <f t="shared" si="5"/>
        <v>81</v>
      </c>
      <c r="P9" s="15">
        <f t="shared" si="1"/>
        <v>90</v>
      </c>
      <c r="Q9" s="16">
        <f t="shared" si="1"/>
        <v>98</v>
      </c>
      <c r="R9" s="14">
        <v>6</v>
      </c>
      <c r="S9" s="16">
        <f t="shared" si="6"/>
        <v>89.666666666666671</v>
      </c>
      <c r="T9" s="16">
        <f t="shared" si="7"/>
        <v>0</v>
      </c>
      <c r="U9" s="16">
        <f t="shared" si="8"/>
        <v>89.666666666666671</v>
      </c>
      <c r="V9" s="16">
        <f t="shared" si="9"/>
        <v>100</v>
      </c>
      <c r="W9" s="17">
        <f t="shared" si="10"/>
        <v>0</v>
      </c>
      <c r="X9" s="12"/>
      <c r="Y9" s="7">
        <f t="shared" si="11"/>
        <v>100</v>
      </c>
      <c r="Z9" s="7">
        <f t="shared" si="2"/>
        <v>100</v>
      </c>
      <c r="AA9" s="6">
        <f t="shared" si="2"/>
        <v>100</v>
      </c>
      <c r="AB9" s="6">
        <f t="shared" si="12"/>
        <v>0</v>
      </c>
      <c r="AC9" s="7">
        <f t="shared" si="13"/>
        <v>0</v>
      </c>
      <c r="AD9" s="7">
        <f t="shared" si="3"/>
        <v>0</v>
      </c>
      <c r="AE9" s="6">
        <f t="shared" si="3"/>
        <v>0</v>
      </c>
      <c r="AF9" s="7">
        <f t="shared" si="14"/>
        <v>0</v>
      </c>
    </row>
    <row r="10" spans="1:32" x14ac:dyDescent="0.25">
      <c r="A10" s="1"/>
      <c r="C10" s="13"/>
      <c r="D10" s="13"/>
      <c r="E10" s="13"/>
      <c r="F10" s="13"/>
      <c r="G10" s="13"/>
      <c r="H10" s="13"/>
      <c r="I10" s="13"/>
      <c r="J10" s="13"/>
      <c r="K10" s="13"/>
      <c r="L10" s="18"/>
      <c r="M10" s="18"/>
      <c r="N10" s="18"/>
      <c r="O10" s="18"/>
      <c r="P10" s="18"/>
      <c r="Q10" s="18"/>
      <c r="R10" s="13"/>
      <c r="S10" s="18"/>
      <c r="T10" s="18"/>
      <c r="U10" s="18"/>
      <c r="V10" s="13"/>
      <c r="W10" s="13"/>
      <c r="X10" s="12"/>
    </row>
    <row r="11" spans="1:32" x14ac:dyDescent="0.25">
      <c r="A11" s="1" t="s">
        <v>14</v>
      </c>
      <c r="B11" s="2" t="s">
        <v>1</v>
      </c>
      <c r="C11" s="29" t="s">
        <v>2</v>
      </c>
      <c r="D11" s="29"/>
      <c r="E11" s="30"/>
      <c r="F11" s="31" t="s">
        <v>3</v>
      </c>
      <c r="G11" s="29"/>
      <c r="H11" s="30"/>
      <c r="I11" s="31" t="s">
        <v>4</v>
      </c>
      <c r="J11" s="29"/>
      <c r="K11" s="30"/>
      <c r="L11" s="31" t="s">
        <v>5</v>
      </c>
      <c r="M11" s="29"/>
      <c r="N11" s="30"/>
      <c r="O11" s="31" t="s">
        <v>6</v>
      </c>
      <c r="P11" s="29"/>
      <c r="Q11" s="30"/>
      <c r="R11" s="3" t="s">
        <v>7</v>
      </c>
      <c r="S11" s="2" t="s">
        <v>8</v>
      </c>
      <c r="T11" s="2" t="s">
        <v>9</v>
      </c>
      <c r="U11" s="2" t="s">
        <v>10</v>
      </c>
      <c r="V11" s="2" t="s">
        <v>11</v>
      </c>
      <c r="W11" s="4" t="s">
        <v>12</v>
      </c>
      <c r="X11" s="12"/>
      <c r="Y11" s="32" t="s">
        <v>27</v>
      </c>
      <c r="Z11" s="32"/>
      <c r="AA11" s="33"/>
      <c r="AB11" s="2" t="s">
        <v>28</v>
      </c>
      <c r="AC11" s="31" t="s">
        <v>29</v>
      </c>
      <c r="AD11" s="29"/>
      <c r="AE11" s="30"/>
      <c r="AF11" s="10" t="s">
        <v>30</v>
      </c>
    </row>
    <row r="12" spans="1:32" x14ac:dyDescent="0.25">
      <c r="A12" s="5" t="s">
        <v>15</v>
      </c>
      <c r="B12" s="6">
        <v>1</v>
      </c>
      <c r="C12" s="13">
        <v>0</v>
      </c>
      <c r="D12" s="13">
        <v>0</v>
      </c>
      <c r="E12" s="14">
        <v>0</v>
      </c>
      <c r="F12" s="13">
        <v>15</v>
      </c>
      <c r="G12" s="13">
        <v>21</v>
      </c>
      <c r="H12" s="14">
        <v>25</v>
      </c>
      <c r="I12" s="13">
        <v>0</v>
      </c>
      <c r="J12" s="13">
        <v>0</v>
      </c>
      <c r="K12" s="14">
        <v>0</v>
      </c>
      <c r="L12" s="15">
        <f>SUM(C12+I12)/2</f>
        <v>0</v>
      </c>
      <c r="M12" s="15">
        <f t="shared" ref="M12:N18" si="15">SUM(D12+J12)/2</f>
        <v>0</v>
      </c>
      <c r="N12" s="16">
        <f t="shared" si="15"/>
        <v>0</v>
      </c>
      <c r="O12" s="15">
        <f>SUM(F12+L12)</f>
        <v>15</v>
      </c>
      <c r="P12" s="15">
        <f t="shared" ref="P12:Q18" si="16">SUM(G12+M12)</f>
        <v>21</v>
      </c>
      <c r="Q12" s="16">
        <f t="shared" si="16"/>
        <v>25</v>
      </c>
      <c r="R12" s="14">
        <f>R3</f>
        <v>7</v>
      </c>
      <c r="S12" s="16">
        <f>SUM(L12:N12)/3</f>
        <v>0</v>
      </c>
      <c r="T12" s="16">
        <f>SUM(F12:H12)/3</f>
        <v>20.333333333333332</v>
      </c>
      <c r="U12" s="16">
        <f>SUM(O12:Q12)/3</f>
        <v>20.333333333333332</v>
      </c>
      <c r="V12" s="16">
        <f>SUM(S12/U12)*100</f>
        <v>0</v>
      </c>
      <c r="W12" s="17">
        <f>SUM(T12/U12)*100</f>
        <v>100</v>
      </c>
      <c r="X12" s="12"/>
      <c r="Y12" s="7">
        <f>SUM(L12/O12)*100</f>
        <v>0</v>
      </c>
      <c r="Z12" s="7">
        <f t="shared" ref="Z12:Z18" si="17">SUM(M12/P12)*100</f>
        <v>0</v>
      </c>
      <c r="AA12" s="11">
        <f t="shared" ref="AA12:AA18" si="18">SUM(N12/Q12)*100</f>
        <v>0</v>
      </c>
      <c r="AB12" s="11">
        <f>_xlfn.STDEV.P(Y12:AA12)</f>
        <v>0</v>
      </c>
      <c r="AC12" s="7">
        <f>SUM(F12/O12)*100</f>
        <v>100</v>
      </c>
      <c r="AD12" s="7">
        <f t="shared" ref="AD12:AD18" si="19">SUM(G12/P12)*100</f>
        <v>100</v>
      </c>
      <c r="AE12" s="11">
        <f t="shared" ref="AE12:AE18" si="20">SUM(H12/Q12)*100</f>
        <v>100</v>
      </c>
      <c r="AF12" s="7">
        <f>_xlfn.STDEV.P(AC12:AE12)</f>
        <v>0</v>
      </c>
    </row>
    <row r="13" spans="1:32" x14ac:dyDescent="0.25">
      <c r="A13" s="1"/>
      <c r="B13" s="6">
        <v>2</v>
      </c>
      <c r="C13" s="13">
        <v>0</v>
      </c>
      <c r="D13" s="13">
        <v>0</v>
      </c>
      <c r="E13" s="14">
        <v>0</v>
      </c>
      <c r="F13" s="13">
        <v>184</v>
      </c>
      <c r="G13" s="13">
        <v>213</v>
      </c>
      <c r="H13" s="14">
        <v>170</v>
      </c>
      <c r="I13" s="13">
        <v>0</v>
      </c>
      <c r="J13" s="13">
        <v>0</v>
      </c>
      <c r="K13" s="14">
        <v>0</v>
      </c>
      <c r="L13" s="15">
        <f t="shared" ref="L13:L17" si="21">SUM(C13+I13)/2</f>
        <v>0</v>
      </c>
      <c r="M13" s="15">
        <f t="shared" si="15"/>
        <v>0</v>
      </c>
      <c r="N13" s="16">
        <f t="shared" si="15"/>
        <v>0</v>
      </c>
      <c r="O13" s="15">
        <f t="shared" ref="O13:O18" si="22">SUM(F13+L13)</f>
        <v>184</v>
      </c>
      <c r="P13" s="15">
        <f t="shared" si="16"/>
        <v>213</v>
      </c>
      <c r="Q13" s="16">
        <f t="shared" si="16"/>
        <v>170</v>
      </c>
      <c r="R13" s="14">
        <f t="shared" ref="R13:R18" si="23">R4</f>
        <v>6</v>
      </c>
      <c r="S13" s="16">
        <f t="shared" ref="S13:S18" si="24">SUM(L13:N13)/3</f>
        <v>0</v>
      </c>
      <c r="T13" s="16">
        <f t="shared" ref="T13:T18" si="25">SUM(F13:H13)/3</f>
        <v>189</v>
      </c>
      <c r="U13" s="16">
        <f t="shared" ref="U13:U18" si="26">SUM(O13:Q13)/3</f>
        <v>189</v>
      </c>
      <c r="V13" s="16">
        <f t="shared" ref="V13:V18" si="27">SUM(S13/U13)*100</f>
        <v>0</v>
      </c>
      <c r="W13" s="17">
        <f t="shared" ref="W13:W18" si="28">SUM(T13/U13)*100</f>
        <v>100</v>
      </c>
      <c r="X13" s="12"/>
      <c r="Y13" s="7">
        <f t="shared" ref="Y13:Y18" si="29">SUM(L13/O13)*100</f>
        <v>0</v>
      </c>
      <c r="Z13" s="7">
        <f t="shared" si="17"/>
        <v>0</v>
      </c>
      <c r="AA13" s="6">
        <f t="shared" si="18"/>
        <v>0</v>
      </c>
      <c r="AB13" s="6">
        <f t="shared" ref="AB13:AB18" si="30">_xlfn.STDEV.P(Y13:AA13)</f>
        <v>0</v>
      </c>
      <c r="AC13" s="7">
        <f t="shared" ref="AC13:AC18" si="31">SUM(F13/O13)*100</f>
        <v>100</v>
      </c>
      <c r="AD13" s="7">
        <f t="shared" si="19"/>
        <v>100</v>
      </c>
      <c r="AE13" s="6">
        <f t="shared" si="20"/>
        <v>100</v>
      </c>
      <c r="AF13" s="7">
        <f t="shared" ref="AF13:AF18" si="32">_xlfn.STDEV.P(AC13:AE13)</f>
        <v>0</v>
      </c>
    </row>
    <row r="14" spans="1:32" x14ac:dyDescent="0.25">
      <c r="A14" s="1"/>
      <c r="B14" s="6">
        <v>3</v>
      </c>
      <c r="C14" s="13">
        <v>0</v>
      </c>
      <c r="D14" s="13">
        <v>0</v>
      </c>
      <c r="E14" s="14">
        <v>0</v>
      </c>
      <c r="F14" s="13">
        <v>193</v>
      </c>
      <c r="G14" s="13">
        <v>182</v>
      </c>
      <c r="H14" s="14">
        <v>196</v>
      </c>
      <c r="I14" s="13">
        <v>0</v>
      </c>
      <c r="J14" s="13">
        <v>0</v>
      </c>
      <c r="K14" s="14">
        <v>0</v>
      </c>
      <c r="L14" s="15">
        <f t="shared" si="21"/>
        <v>0</v>
      </c>
      <c r="M14" s="15">
        <f t="shared" si="15"/>
        <v>0</v>
      </c>
      <c r="N14" s="16">
        <f t="shared" si="15"/>
        <v>0</v>
      </c>
      <c r="O14" s="15">
        <f t="shared" si="22"/>
        <v>193</v>
      </c>
      <c r="P14" s="15">
        <f t="shared" si="16"/>
        <v>182</v>
      </c>
      <c r="Q14" s="16">
        <f t="shared" si="16"/>
        <v>196</v>
      </c>
      <c r="R14" s="14">
        <f t="shared" si="23"/>
        <v>6</v>
      </c>
      <c r="S14" s="16">
        <f t="shared" si="24"/>
        <v>0</v>
      </c>
      <c r="T14" s="16">
        <f t="shared" si="25"/>
        <v>190.33333333333334</v>
      </c>
      <c r="U14" s="16">
        <f t="shared" si="26"/>
        <v>190.33333333333334</v>
      </c>
      <c r="V14" s="16">
        <f t="shared" si="27"/>
        <v>0</v>
      </c>
      <c r="W14" s="17">
        <f t="shared" si="28"/>
        <v>100</v>
      </c>
      <c r="X14" s="12"/>
      <c r="Y14" s="7">
        <f t="shared" si="29"/>
        <v>0</v>
      </c>
      <c r="Z14" s="7">
        <f t="shared" si="17"/>
        <v>0</v>
      </c>
      <c r="AA14" s="6">
        <f t="shared" si="18"/>
        <v>0</v>
      </c>
      <c r="AB14" s="6">
        <f t="shared" si="30"/>
        <v>0</v>
      </c>
      <c r="AC14" s="7">
        <f t="shared" si="31"/>
        <v>100</v>
      </c>
      <c r="AD14" s="7">
        <f t="shared" si="19"/>
        <v>100</v>
      </c>
      <c r="AE14" s="6">
        <f t="shared" si="20"/>
        <v>100</v>
      </c>
      <c r="AF14" s="7">
        <f t="shared" si="32"/>
        <v>0</v>
      </c>
    </row>
    <row r="15" spans="1:32" x14ac:dyDescent="0.25">
      <c r="A15" s="1"/>
      <c r="B15" s="6">
        <v>4</v>
      </c>
      <c r="C15" s="13">
        <v>0</v>
      </c>
      <c r="D15" s="13">
        <v>0</v>
      </c>
      <c r="E15" s="14">
        <v>0</v>
      </c>
      <c r="F15" s="13">
        <v>150</v>
      </c>
      <c r="G15" s="13">
        <v>176</v>
      </c>
      <c r="H15" s="14">
        <v>156</v>
      </c>
      <c r="I15" s="13">
        <v>0</v>
      </c>
      <c r="J15" s="13">
        <v>0</v>
      </c>
      <c r="K15" s="14">
        <v>0</v>
      </c>
      <c r="L15" s="15">
        <f t="shared" si="21"/>
        <v>0</v>
      </c>
      <c r="M15" s="15">
        <f t="shared" si="15"/>
        <v>0</v>
      </c>
      <c r="N15" s="16">
        <f t="shared" si="15"/>
        <v>0</v>
      </c>
      <c r="O15" s="15">
        <f t="shared" si="22"/>
        <v>150</v>
      </c>
      <c r="P15" s="15">
        <f t="shared" si="16"/>
        <v>176</v>
      </c>
      <c r="Q15" s="16">
        <f t="shared" si="16"/>
        <v>156</v>
      </c>
      <c r="R15" s="14">
        <f t="shared" si="23"/>
        <v>6</v>
      </c>
      <c r="S15" s="16">
        <f t="shared" si="24"/>
        <v>0</v>
      </c>
      <c r="T15" s="16">
        <f t="shared" si="25"/>
        <v>160.66666666666666</v>
      </c>
      <c r="U15" s="16">
        <f t="shared" si="26"/>
        <v>160.66666666666666</v>
      </c>
      <c r="V15" s="16">
        <f t="shared" si="27"/>
        <v>0</v>
      </c>
      <c r="W15" s="17">
        <f t="shared" si="28"/>
        <v>100</v>
      </c>
      <c r="X15" s="12"/>
      <c r="Y15" s="7">
        <f t="shared" si="29"/>
        <v>0</v>
      </c>
      <c r="Z15" s="7">
        <f t="shared" si="17"/>
        <v>0</v>
      </c>
      <c r="AA15" s="6">
        <f t="shared" si="18"/>
        <v>0</v>
      </c>
      <c r="AB15" s="6">
        <f t="shared" si="30"/>
        <v>0</v>
      </c>
      <c r="AC15" s="7">
        <f t="shared" si="31"/>
        <v>100</v>
      </c>
      <c r="AD15" s="7">
        <f t="shared" si="19"/>
        <v>100</v>
      </c>
      <c r="AE15" s="6">
        <f t="shared" si="20"/>
        <v>100</v>
      </c>
      <c r="AF15" s="7">
        <f t="shared" si="32"/>
        <v>0</v>
      </c>
    </row>
    <row r="16" spans="1:32" x14ac:dyDescent="0.25">
      <c r="A16" s="1"/>
      <c r="B16" s="6">
        <v>5</v>
      </c>
      <c r="C16" s="13">
        <v>0</v>
      </c>
      <c r="D16" s="13">
        <v>0</v>
      </c>
      <c r="E16" s="14">
        <v>0</v>
      </c>
      <c r="F16" s="13">
        <v>215</v>
      </c>
      <c r="G16" s="13">
        <v>197</v>
      </c>
      <c r="H16" s="14">
        <v>208</v>
      </c>
      <c r="I16" s="13">
        <v>0</v>
      </c>
      <c r="J16" s="13">
        <v>0</v>
      </c>
      <c r="K16" s="14">
        <v>0</v>
      </c>
      <c r="L16" s="15">
        <f t="shared" si="21"/>
        <v>0</v>
      </c>
      <c r="M16" s="15">
        <f t="shared" si="15"/>
        <v>0</v>
      </c>
      <c r="N16" s="16">
        <f t="shared" si="15"/>
        <v>0</v>
      </c>
      <c r="O16" s="15">
        <f t="shared" si="22"/>
        <v>215</v>
      </c>
      <c r="P16" s="15">
        <f t="shared" si="16"/>
        <v>197</v>
      </c>
      <c r="Q16" s="16">
        <f t="shared" si="16"/>
        <v>208</v>
      </c>
      <c r="R16" s="14">
        <f t="shared" si="23"/>
        <v>6</v>
      </c>
      <c r="S16" s="16">
        <f t="shared" si="24"/>
        <v>0</v>
      </c>
      <c r="T16" s="16">
        <f t="shared" si="25"/>
        <v>206.66666666666666</v>
      </c>
      <c r="U16" s="16">
        <f t="shared" si="26"/>
        <v>206.66666666666666</v>
      </c>
      <c r="V16" s="16">
        <f t="shared" si="27"/>
        <v>0</v>
      </c>
      <c r="W16" s="17">
        <f t="shared" si="28"/>
        <v>100</v>
      </c>
      <c r="X16" s="12"/>
      <c r="Y16" s="7">
        <f t="shared" si="29"/>
        <v>0</v>
      </c>
      <c r="Z16" s="7">
        <f t="shared" si="17"/>
        <v>0</v>
      </c>
      <c r="AA16" s="6">
        <f t="shared" si="18"/>
        <v>0</v>
      </c>
      <c r="AB16" s="6">
        <f t="shared" si="30"/>
        <v>0</v>
      </c>
      <c r="AC16" s="7">
        <f t="shared" si="31"/>
        <v>100</v>
      </c>
      <c r="AD16" s="7">
        <f t="shared" si="19"/>
        <v>100</v>
      </c>
      <c r="AE16" s="6">
        <f t="shared" si="20"/>
        <v>100</v>
      </c>
      <c r="AF16" s="7">
        <f t="shared" si="32"/>
        <v>0</v>
      </c>
    </row>
    <row r="17" spans="1:32" x14ac:dyDescent="0.25">
      <c r="A17" s="1"/>
      <c r="B17" s="6">
        <v>6</v>
      </c>
      <c r="C17" s="13">
        <v>0</v>
      </c>
      <c r="D17" s="13">
        <v>0</v>
      </c>
      <c r="E17" s="14">
        <v>0</v>
      </c>
      <c r="F17" s="13">
        <v>137</v>
      </c>
      <c r="G17" s="13">
        <v>147</v>
      </c>
      <c r="H17" s="14">
        <v>124</v>
      </c>
      <c r="I17" s="13">
        <v>0</v>
      </c>
      <c r="J17" s="13">
        <v>0</v>
      </c>
      <c r="K17" s="14">
        <v>0</v>
      </c>
      <c r="L17" s="15">
        <f t="shared" si="21"/>
        <v>0</v>
      </c>
      <c r="M17" s="15">
        <f t="shared" si="15"/>
        <v>0</v>
      </c>
      <c r="N17" s="16">
        <f t="shared" si="15"/>
        <v>0</v>
      </c>
      <c r="O17" s="15">
        <f t="shared" si="22"/>
        <v>137</v>
      </c>
      <c r="P17" s="15">
        <f t="shared" si="16"/>
        <v>147</v>
      </c>
      <c r="Q17" s="16">
        <f t="shared" si="16"/>
        <v>124</v>
      </c>
      <c r="R17" s="14">
        <f t="shared" si="23"/>
        <v>6</v>
      </c>
      <c r="S17" s="16">
        <f t="shared" si="24"/>
        <v>0</v>
      </c>
      <c r="T17" s="16">
        <f t="shared" si="25"/>
        <v>136</v>
      </c>
      <c r="U17" s="16">
        <f t="shared" si="26"/>
        <v>136</v>
      </c>
      <c r="V17" s="16">
        <f t="shared" si="27"/>
        <v>0</v>
      </c>
      <c r="W17" s="17">
        <f t="shared" si="28"/>
        <v>100</v>
      </c>
      <c r="X17" s="12"/>
      <c r="Y17" s="7">
        <f t="shared" si="29"/>
        <v>0</v>
      </c>
      <c r="Z17" s="7">
        <f t="shared" si="17"/>
        <v>0</v>
      </c>
      <c r="AA17" s="6">
        <f t="shared" si="18"/>
        <v>0</v>
      </c>
      <c r="AB17" s="6">
        <f t="shared" si="30"/>
        <v>0</v>
      </c>
      <c r="AC17" s="7">
        <f t="shared" si="31"/>
        <v>100</v>
      </c>
      <c r="AD17" s="7">
        <f t="shared" si="19"/>
        <v>100</v>
      </c>
      <c r="AE17" s="6">
        <f t="shared" si="20"/>
        <v>100</v>
      </c>
      <c r="AF17" s="7">
        <f t="shared" si="32"/>
        <v>0</v>
      </c>
    </row>
    <row r="18" spans="1:32" x14ac:dyDescent="0.25">
      <c r="A18" s="1"/>
      <c r="B18" s="6">
        <v>7</v>
      </c>
      <c r="C18" s="13">
        <v>0</v>
      </c>
      <c r="D18" s="13">
        <v>0</v>
      </c>
      <c r="E18" s="14">
        <v>0</v>
      </c>
      <c r="F18" s="13">
        <v>199</v>
      </c>
      <c r="G18" s="13">
        <v>154</v>
      </c>
      <c r="H18" s="14">
        <v>156</v>
      </c>
      <c r="I18" s="13">
        <v>0</v>
      </c>
      <c r="J18" s="13">
        <v>0</v>
      </c>
      <c r="K18" s="14">
        <v>0</v>
      </c>
      <c r="L18" s="15">
        <f>SUM(C18+I18)/2</f>
        <v>0</v>
      </c>
      <c r="M18" s="15">
        <f t="shared" si="15"/>
        <v>0</v>
      </c>
      <c r="N18" s="16">
        <f t="shared" si="15"/>
        <v>0</v>
      </c>
      <c r="O18" s="15">
        <f t="shared" si="22"/>
        <v>199</v>
      </c>
      <c r="P18" s="15">
        <f t="shared" si="16"/>
        <v>154</v>
      </c>
      <c r="Q18" s="16">
        <f t="shared" si="16"/>
        <v>156</v>
      </c>
      <c r="R18" s="14">
        <f t="shared" si="23"/>
        <v>6</v>
      </c>
      <c r="S18" s="16">
        <f t="shared" si="24"/>
        <v>0</v>
      </c>
      <c r="T18" s="16">
        <f t="shared" si="25"/>
        <v>169.66666666666666</v>
      </c>
      <c r="U18" s="16">
        <f t="shared" si="26"/>
        <v>169.66666666666666</v>
      </c>
      <c r="V18" s="16">
        <f t="shared" si="27"/>
        <v>0</v>
      </c>
      <c r="W18" s="17">
        <f t="shared" si="28"/>
        <v>100</v>
      </c>
      <c r="X18" s="12"/>
      <c r="Y18" s="7">
        <f t="shared" si="29"/>
        <v>0</v>
      </c>
      <c r="Z18" s="7">
        <f t="shared" si="17"/>
        <v>0</v>
      </c>
      <c r="AA18" s="6">
        <f t="shared" si="18"/>
        <v>0</v>
      </c>
      <c r="AB18" s="6">
        <f t="shared" si="30"/>
        <v>0</v>
      </c>
      <c r="AC18" s="7">
        <f t="shared" si="31"/>
        <v>100</v>
      </c>
      <c r="AD18" s="7">
        <f t="shared" si="19"/>
        <v>100</v>
      </c>
      <c r="AE18" s="6">
        <f t="shared" si="20"/>
        <v>100</v>
      </c>
      <c r="AF18" s="7">
        <f t="shared" si="32"/>
        <v>0</v>
      </c>
    </row>
    <row r="19" spans="1:32" x14ac:dyDescent="0.25">
      <c r="A19" s="1"/>
      <c r="C19" s="13"/>
      <c r="D19" s="13"/>
      <c r="E19" s="13"/>
      <c r="F19" s="13"/>
      <c r="G19" s="13"/>
      <c r="H19" s="13"/>
      <c r="I19" s="13"/>
      <c r="J19" s="13"/>
      <c r="K19" s="13"/>
      <c r="L19" s="18"/>
      <c r="M19" s="18"/>
      <c r="N19" s="18"/>
      <c r="O19" s="18"/>
      <c r="P19" s="18"/>
      <c r="Q19" s="18"/>
      <c r="R19" s="13"/>
      <c r="S19" s="18"/>
      <c r="T19" s="18"/>
      <c r="U19" s="18"/>
      <c r="V19" s="13"/>
      <c r="W19" s="13"/>
      <c r="X19" s="12"/>
    </row>
    <row r="20" spans="1:32" x14ac:dyDescent="0.25">
      <c r="A20" s="1" t="s">
        <v>16</v>
      </c>
      <c r="B20" s="2" t="s">
        <v>1</v>
      </c>
      <c r="C20" s="29" t="s">
        <v>2</v>
      </c>
      <c r="D20" s="29"/>
      <c r="E20" s="30"/>
      <c r="F20" s="31" t="s">
        <v>3</v>
      </c>
      <c r="G20" s="29"/>
      <c r="H20" s="30"/>
      <c r="I20" s="31" t="s">
        <v>4</v>
      </c>
      <c r="J20" s="29"/>
      <c r="K20" s="30"/>
      <c r="L20" s="31" t="s">
        <v>5</v>
      </c>
      <c r="M20" s="29"/>
      <c r="N20" s="30"/>
      <c r="O20" s="31" t="s">
        <v>6</v>
      </c>
      <c r="P20" s="29"/>
      <c r="Q20" s="30"/>
      <c r="R20" s="3" t="s">
        <v>7</v>
      </c>
      <c r="S20" s="2" t="s">
        <v>8</v>
      </c>
      <c r="T20" s="2" t="s">
        <v>9</v>
      </c>
      <c r="U20" s="2" t="s">
        <v>10</v>
      </c>
      <c r="V20" s="2" t="s">
        <v>11</v>
      </c>
      <c r="W20" s="4" t="s">
        <v>12</v>
      </c>
      <c r="X20" s="12"/>
      <c r="Y20" s="32" t="s">
        <v>27</v>
      </c>
      <c r="Z20" s="32"/>
      <c r="AA20" s="33"/>
      <c r="AB20" s="2" t="s">
        <v>28</v>
      </c>
      <c r="AC20" s="31" t="s">
        <v>29</v>
      </c>
      <c r="AD20" s="29"/>
      <c r="AE20" s="30"/>
      <c r="AF20" s="10" t="s">
        <v>30</v>
      </c>
    </row>
    <row r="21" spans="1:32" x14ac:dyDescent="0.25">
      <c r="A21" s="5" t="s">
        <v>17</v>
      </c>
      <c r="B21" s="6">
        <v>1</v>
      </c>
      <c r="C21" s="13">
        <v>7</v>
      </c>
      <c r="D21" s="13">
        <v>5</v>
      </c>
      <c r="E21" s="14">
        <v>7</v>
      </c>
      <c r="F21" s="13">
        <v>12</v>
      </c>
      <c r="G21" s="13">
        <v>11</v>
      </c>
      <c r="H21" s="14">
        <v>15</v>
      </c>
      <c r="I21" s="13">
        <v>6</v>
      </c>
      <c r="J21" s="13">
        <v>8</v>
      </c>
      <c r="K21" s="14">
        <v>6</v>
      </c>
      <c r="L21" s="15">
        <f>SUM(C21+I21)/2</f>
        <v>6.5</v>
      </c>
      <c r="M21" s="15">
        <f t="shared" ref="M21:N27" si="33">SUM(D21+J21)/2</f>
        <v>6.5</v>
      </c>
      <c r="N21" s="16">
        <f t="shared" si="33"/>
        <v>6.5</v>
      </c>
      <c r="O21" s="15">
        <f>SUM(F21+L21)</f>
        <v>18.5</v>
      </c>
      <c r="P21" s="15">
        <f t="shared" ref="P21:Q27" si="34">SUM(G21+M21)</f>
        <v>17.5</v>
      </c>
      <c r="Q21" s="16">
        <f t="shared" si="34"/>
        <v>21.5</v>
      </c>
      <c r="R21" s="14">
        <f>R12</f>
        <v>7</v>
      </c>
      <c r="S21" s="16">
        <f>SUM(L21:N21)/3</f>
        <v>6.5</v>
      </c>
      <c r="T21" s="16">
        <f>SUM(F21:H21)/3</f>
        <v>12.666666666666666</v>
      </c>
      <c r="U21" s="16">
        <f>SUM(O21:Q21)/3</f>
        <v>19.166666666666668</v>
      </c>
      <c r="V21" s="16">
        <f>SUM(S21/U21)*100</f>
        <v>33.913043478260867</v>
      </c>
      <c r="W21" s="17">
        <f>SUM(T21/U21)*100</f>
        <v>66.086956521739125</v>
      </c>
      <c r="X21" s="12"/>
      <c r="Y21" s="8">
        <f>SUM(L21/O21)*100</f>
        <v>35.135135135135137</v>
      </c>
      <c r="Z21" s="8">
        <f t="shared" ref="Z21:Z27" si="35">SUM(M21/P21)*100</f>
        <v>37.142857142857146</v>
      </c>
      <c r="AA21" s="22">
        <f t="shared" ref="AA21:AA27" si="36">SUM(N21/Q21)*100</f>
        <v>30.232558139534881</v>
      </c>
      <c r="AB21" s="22">
        <f>_xlfn.STDEV.P(Y21:AA21)</f>
        <v>2.9024595159086259</v>
      </c>
      <c r="AC21" s="8">
        <f>SUM(F21/O21)*100</f>
        <v>64.86486486486487</v>
      </c>
      <c r="AD21" s="8">
        <f t="shared" ref="AD21:AD27" si="37">SUM(G21/P21)*100</f>
        <v>62.857142857142854</v>
      </c>
      <c r="AE21" s="22">
        <f t="shared" ref="AE21:AE27" si="38">SUM(H21/Q21)*100</f>
        <v>69.767441860465112</v>
      </c>
      <c r="AF21" s="8">
        <f>_xlfn.STDEV.P(AC21:AE21)</f>
        <v>2.9024595159086219</v>
      </c>
    </row>
    <row r="22" spans="1:32" x14ac:dyDescent="0.25">
      <c r="A22" s="1"/>
      <c r="B22" s="6">
        <v>2</v>
      </c>
      <c r="C22" s="13">
        <v>40</v>
      </c>
      <c r="D22" s="13">
        <v>36</v>
      </c>
      <c r="E22" s="14">
        <v>77</v>
      </c>
      <c r="F22" s="13">
        <v>117</v>
      </c>
      <c r="G22" s="13">
        <v>138</v>
      </c>
      <c r="H22" s="14">
        <v>118</v>
      </c>
      <c r="I22" s="13">
        <v>64</v>
      </c>
      <c r="J22" s="13">
        <v>57</v>
      </c>
      <c r="K22" s="14">
        <v>32</v>
      </c>
      <c r="L22" s="15">
        <f t="shared" ref="L22:L26" si="39">SUM(C22+I22)/2</f>
        <v>52</v>
      </c>
      <c r="M22" s="15">
        <f t="shared" si="33"/>
        <v>46.5</v>
      </c>
      <c r="N22" s="16">
        <f t="shared" si="33"/>
        <v>54.5</v>
      </c>
      <c r="O22" s="15">
        <f t="shared" ref="O22:O27" si="40">SUM(F22+L22)</f>
        <v>169</v>
      </c>
      <c r="P22" s="15">
        <f t="shared" si="34"/>
        <v>184.5</v>
      </c>
      <c r="Q22" s="16">
        <f t="shared" si="34"/>
        <v>172.5</v>
      </c>
      <c r="R22" s="14">
        <f t="shared" ref="R22:R27" si="41">R13</f>
        <v>6</v>
      </c>
      <c r="S22" s="16">
        <f t="shared" ref="S22:S27" si="42">SUM(L22:N22)/3</f>
        <v>51</v>
      </c>
      <c r="T22" s="16">
        <f t="shared" ref="T22:T27" si="43">SUM(F22:H22)/3</f>
        <v>124.33333333333333</v>
      </c>
      <c r="U22" s="16">
        <f t="shared" ref="U22:U27" si="44">SUM(O22:Q22)/3</f>
        <v>175.33333333333334</v>
      </c>
      <c r="V22" s="16">
        <f t="shared" ref="V22:V27" si="45">SUM(S22/U22)*100</f>
        <v>29.087452471482887</v>
      </c>
      <c r="W22" s="17">
        <f t="shared" ref="W22:W27" si="46">SUM(T22/U22)*100</f>
        <v>70.912547528517095</v>
      </c>
      <c r="X22" s="12"/>
      <c r="Y22" s="8">
        <f t="shared" ref="Y22:Y27" si="47">SUM(L22/O22)*100</f>
        <v>30.76923076923077</v>
      </c>
      <c r="Z22" s="8">
        <f t="shared" si="35"/>
        <v>25.203252032520325</v>
      </c>
      <c r="AA22" s="9">
        <f t="shared" si="36"/>
        <v>31.594202898550726</v>
      </c>
      <c r="AB22" s="9">
        <f t="shared" ref="AB22:AB27" si="48">_xlfn.STDEV.P(Y22:AA22)</f>
        <v>2.8383279757961226</v>
      </c>
      <c r="AC22" s="8">
        <f t="shared" ref="AC22:AC27" si="49">SUM(F22/O22)*100</f>
        <v>69.230769230769226</v>
      </c>
      <c r="AD22" s="8">
        <f t="shared" si="37"/>
        <v>74.796747967479675</v>
      </c>
      <c r="AE22" s="9">
        <f t="shared" si="38"/>
        <v>68.405797101449267</v>
      </c>
      <c r="AF22" s="8">
        <f t="shared" ref="AF22:AF27" si="50">_xlfn.STDEV.P(AC22:AE22)</f>
        <v>2.8383279757961253</v>
      </c>
    </row>
    <row r="23" spans="1:32" x14ac:dyDescent="0.25">
      <c r="A23" s="1"/>
      <c r="B23" s="6">
        <v>3</v>
      </c>
      <c r="C23" s="13">
        <v>5</v>
      </c>
      <c r="D23" s="13">
        <v>10</v>
      </c>
      <c r="E23" s="14">
        <v>11</v>
      </c>
      <c r="F23" s="13">
        <v>105</v>
      </c>
      <c r="G23" s="13">
        <v>124</v>
      </c>
      <c r="H23" s="14">
        <v>120</v>
      </c>
      <c r="I23" s="13">
        <v>45</v>
      </c>
      <c r="J23" s="13">
        <v>57</v>
      </c>
      <c r="K23" s="14">
        <v>56</v>
      </c>
      <c r="L23" s="15">
        <f t="shared" si="39"/>
        <v>25</v>
      </c>
      <c r="M23" s="15">
        <f t="shared" si="33"/>
        <v>33.5</v>
      </c>
      <c r="N23" s="16">
        <f t="shared" si="33"/>
        <v>33.5</v>
      </c>
      <c r="O23" s="15">
        <f t="shared" si="40"/>
        <v>130</v>
      </c>
      <c r="P23" s="15">
        <f t="shared" si="34"/>
        <v>157.5</v>
      </c>
      <c r="Q23" s="16">
        <f t="shared" si="34"/>
        <v>153.5</v>
      </c>
      <c r="R23" s="14">
        <f t="shared" si="41"/>
        <v>6</v>
      </c>
      <c r="S23" s="16">
        <f t="shared" si="42"/>
        <v>30.666666666666668</v>
      </c>
      <c r="T23" s="16">
        <f t="shared" si="43"/>
        <v>116.33333333333333</v>
      </c>
      <c r="U23" s="16">
        <f t="shared" si="44"/>
        <v>147</v>
      </c>
      <c r="V23" s="16">
        <f t="shared" si="45"/>
        <v>20.861678004535147</v>
      </c>
      <c r="W23" s="17">
        <f t="shared" si="46"/>
        <v>79.13832199546485</v>
      </c>
      <c r="X23" s="12"/>
      <c r="Y23" s="8">
        <f t="shared" si="47"/>
        <v>19.230769230769234</v>
      </c>
      <c r="Z23" s="8">
        <f t="shared" si="35"/>
        <v>21.269841269841269</v>
      </c>
      <c r="AA23" s="9">
        <f t="shared" si="36"/>
        <v>21.824104234527688</v>
      </c>
      <c r="AB23" s="9">
        <f t="shared" si="48"/>
        <v>1.1150689393868201</v>
      </c>
      <c r="AC23" s="8">
        <f t="shared" si="49"/>
        <v>80.769230769230774</v>
      </c>
      <c r="AD23" s="8">
        <f t="shared" si="37"/>
        <v>78.730158730158735</v>
      </c>
      <c r="AE23" s="9">
        <f t="shared" si="38"/>
        <v>78.175895765472319</v>
      </c>
      <c r="AF23" s="8">
        <f t="shared" si="50"/>
        <v>1.1150689393868205</v>
      </c>
    </row>
    <row r="24" spans="1:32" x14ac:dyDescent="0.25">
      <c r="A24" s="1"/>
      <c r="B24" s="6">
        <v>4</v>
      </c>
      <c r="C24" s="13">
        <v>11</v>
      </c>
      <c r="D24" s="13">
        <v>8</v>
      </c>
      <c r="E24" s="14">
        <v>8</v>
      </c>
      <c r="F24" s="13">
        <v>101</v>
      </c>
      <c r="G24" s="13">
        <v>110</v>
      </c>
      <c r="H24" s="14">
        <v>120</v>
      </c>
      <c r="I24" s="13">
        <v>68</v>
      </c>
      <c r="J24" s="13">
        <v>65</v>
      </c>
      <c r="K24" s="14">
        <v>51</v>
      </c>
      <c r="L24" s="15">
        <f t="shared" si="39"/>
        <v>39.5</v>
      </c>
      <c r="M24" s="15">
        <f t="shared" si="33"/>
        <v>36.5</v>
      </c>
      <c r="N24" s="16">
        <f t="shared" si="33"/>
        <v>29.5</v>
      </c>
      <c r="O24" s="15">
        <f t="shared" si="40"/>
        <v>140.5</v>
      </c>
      <c r="P24" s="15">
        <f t="shared" si="34"/>
        <v>146.5</v>
      </c>
      <c r="Q24" s="16">
        <f t="shared" si="34"/>
        <v>149.5</v>
      </c>
      <c r="R24" s="14">
        <f t="shared" si="41"/>
        <v>6</v>
      </c>
      <c r="S24" s="16">
        <f t="shared" si="42"/>
        <v>35.166666666666664</v>
      </c>
      <c r="T24" s="16">
        <f t="shared" si="43"/>
        <v>110.33333333333333</v>
      </c>
      <c r="U24" s="16">
        <f t="shared" si="44"/>
        <v>145.5</v>
      </c>
      <c r="V24" s="16">
        <f t="shared" si="45"/>
        <v>24.169530355097361</v>
      </c>
      <c r="W24" s="17">
        <f t="shared" si="46"/>
        <v>75.830469644902635</v>
      </c>
      <c r="X24" s="12"/>
      <c r="Y24" s="8">
        <f t="shared" si="47"/>
        <v>28.113879003558718</v>
      </c>
      <c r="Z24" s="8">
        <f t="shared" si="35"/>
        <v>24.914675767918087</v>
      </c>
      <c r="AA24" s="9">
        <f t="shared" si="36"/>
        <v>19.732441471571907</v>
      </c>
      <c r="AB24" s="9">
        <f t="shared" si="48"/>
        <v>3.4534837281883921</v>
      </c>
      <c r="AC24" s="8">
        <f t="shared" si="49"/>
        <v>71.886120996441278</v>
      </c>
      <c r="AD24" s="8">
        <f t="shared" si="37"/>
        <v>75.085324232081902</v>
      </c>
      <c r="AE24" s="9">
        <f t="shared" si="38"/>
        <v>80.267558528428097</v>
      </c>
      <c r="AF24" s="8">
        <f t="shared" si="50"/>
        <v>3.4534837281883846</v>
      </c>
    </row>
    <row r="25" spans="1:32" x14ac:dyDescent="0.25">
      <c r="A25" s="1"/>
      <c r="B25" s="6">
        <v>5</v>
      </c>
      <c r="C25" s="13">
        <v>49</v>
      </c>
      <c r="D25" s="13">
        <v>50</v>
      </c>
      <c r="E25" s="14">
        <v>52</v>
      </c>
      <c r="F25" s="13">
        <v>129</v>
      </c>
      <c r="G25" s="13">
        <v>108</v>
      </c>
      <c r="H25" s="14">
        <v>122</v>
      </c>
      <c r="I25" s="13">
        <v>69</v>
      </c>
      <c r="J25" s="13">
        <v>58</v>
      </c>
      <c r="K25" s="14">
        <v>81</v>
      </c>
      <c r="L25" s="15">
        <f t="shared" si="39"/>
        <v>59</v>
      </c>
      <c r="M25" s="15">
        <f t="shared" si="33"/>
        <v>54</v>
      </c>
      <c r="N25" s="16">
        <f t="shared" si="33"/>
        <v>66.5</v>
      </c>
      <c r="O25" s="15">
        <f t="shared" si="40"/>
        <v>188</v>
      </c>
      <c r="P25" s="15">
        <f t="shared" si="34"/>
        <v>162</v>
      </c>
      <c r="Q25" s="16">
        <f t="shared" si="34"/>
        <v>188.5</v>
      </c>
      <c r="R25" s="14">
        <f t="shared" si="41"/>
        <v>6</v>
      </c>
      <c r="S25" s="16">
        <f t="shared" si="42"/>
        <v>59.833333333333336</v>
      </c>
      <c r="T25" s="16">
        <f t="shared" si="43"/>
        <v>119.66666666666667</v>
      </c>
      <c r="U25" s="16">
        <f t="shared" si="44"/>
        <v>179.5</v>
      </c>
      <c r="V25" s="16">
        <f t="shared" si="45"/>
        <v>33.333333333333336</v>
      </c>
      <c r="W25" s="17">
        <f t="shared" si="46"/>
        <v>66.666666666666671</v>
      </c>
      <c r="X25" s="12"/>
      <c r="Y25" s="8">
        <f t="shared" si="47"/>
        <v>31.382978723404253</v>
      </c>
      <c r="Z25" s="8">
        <f t="shared" si="35"/>
        <v>33.333333333333329</v>
      </c>
      <c r="AA25" s="9">
        <f t="shared" si="36"/>
        <v>35.278514588859416</v>
      </c>
      <c r="AB25" s="9">
        <f t="shared" si="48"/>
        <v>1.5903463249790433</v>
      </c>
      <c r="AC25" s="8">
        <f t="shared" si="49"/>
        <v>68.61702127659575</v>
      </c>
      <c r="AD25" s="8">
        <f t="shared" si="37"/>
        <v>66.666666666666657</v>
      </c>
      <c r="AE25" s="9">
        <f t="shared" si="38"/>
        <v>64.721485411140591</v>
      </c>
      <c r="AF25" s="8">
        <f t="shared" si="50"/>
        <v>1.5903463249790419</v>
      </c>
    </row>
    <row r="26" spans="1:32" x14ac:dyDescent="0.25">
      <c r="A26" s="1"/>
      <c r="B26" s="6">
        <v>6</v>
      </c>
      <c r="C26" s="13">
        <v>27</v>
      </c>
      <c r="D26" s="13">
        <v>24</v>
      </c>
      <c r="E26" s="14">
        <v>30</v>
      </c>
      <c r="F26" s="13">
        <v>100</v>
      </c>
      <c r="G26" s="13">
        <v>107</v>
      </c>
      <c r="H26" s="14">
        <v>114</v>
      </c>
      <c r="I26" s="13">
        <v>48</v>
      </c>
      <c r="J26" s="13">
        <v>40</v>
      </c>
      <c r="K26" s="14">
        <v>63</v>
      </c>
      <c r="L26" s="15">
        <f t="shared" si="39"/>
        <v>37.5</v>
      </c>
      <c r="M26" s="15">
        <f t="shared" si="33"/>
        <v>32</v>
      </c>
      <c r="N26" s="16">
        <f t="shared" si="33"/>
        <v>46.5</v>
      </c>
      <c r="O26" s="15">
        <f t="shared" si="40"/>
        <v>137.5</v>
      </c>
      <c r="P26" s="15">
        <f t="shared" si="34"/>
        <v>139</v>
      </c>
      <c r="Q26" s="16">
        <f t="shared" si="34"/>
        <v>160.5</v>
      </c>
      <c r="R26" s="14">
        <f t="shared" si="41"/>
        <v>6</v>
      </c>
      <c r="S26" s="16">
        <f t="shared" si="42"/>
        <v>38.666666666666664</v>
      </c>
      <c r="T26" s="16">
        <f t="shared" si="43"/>
        <v>107</v>
      </c>
      <c r="U26" s="16">
        <f t="shared" si="44"/>
        <v>145.66666666666666</v>
      </c>
      <c r="V26" s="16">
        <f t="shared" si="45"/>
        <v>26.544622425629289</v>
      </c>
      <c r="W26" s="17">
        <f t="shared" si="46"/>
        <v>73.455377574370715</v>
      </c>
      <c r="X26" s="12"/>
      <c r="Y26" s="8">
        <f t="shared" si="47"/>
        <v>27.27272727272727</v>
      </c>
      <c r="Z26" s="8">
        <f t="shared" si="35"/>
        <v>23.021582733812952</v>
      </c>
      <c r="AA26" s="9">
        <f t="shared" si="36"/>
        <v>28.971962616822427</v>
      </c>
      <c r="AB26" s="9">
        <f t="shared" si="48"/>
        <v>2.5025909107138249</v>
      </c>
      <c r="AC26" s="8">
        <f t="shared" si="49"/>
        <v>72.727272727272734</v>
      </c>
      <c r="AD26" s="8">
        <f t="shared" si="37"/>
        <v>76.978417266187051</v>
      </c>
      <c r="AE26" s="9">
        <f t="shared" si="38"/>
        <v>71.028037383177562</v>
      </c>
      <c r="AF26" s="8">
        <f t="shared" si="50"/>
        <v>2.5025909107138298</v>
      </c>
    </row>
    <row r="27" spans="1:32" x14ac:dyDescent="0.25">
      <c r="A27" s="1"/>
      <c r="B27" s="6">
        <v>7</v>
      </c>
      <c r="C27" s="13">
        <v>14</v>
      </c>
      <c r="D27" s="13">
        <v>26</v>
      </c>
      <c r="E27" s="14">
        <v>25</v>
      </c>
      <c r="F27" s="13">
        <v>84</v>
      </c>
      <c r="G27" s="13">
        <v>113</v>
      </c>
      <c r="H27" s="14">
        <v>88</v>
      </c>
      <c r="I27" s="13">
        <v>40</v>
      </c>
      <c r="J27" s="13">
        <v>49</v>
      </c>
      <c r="K27" s="14">
        <v>48</v>
      </c>
      <c r="L27" s="15">
        <f>SUM(C27+I27)/2</f>
        <v>27</v>
      </c>
      <c r="M27" s="15">
        <f t="shared" si="33"/>
        <v>37.5</v>
      </c>
      <c r="N27" s="16">
        <f t="shared" si="33"/>
        <v>36.5</v>
      </c>
      <c r="O27" s="15">
        <f t="shared" si="40"/>
        <v>111</v>
      </c>
      <c r="P27" s="15">
        <f t="shared" si="34"/>
        <v>150.5</v>
      </c>
      <c r="Q27" s="16">
        <f t="shared" si="34"/>
        <v>124.5</v>
      </c>
      <c r="R27" s="14">
        <f t="shared" si="41"/>
        <v>6</v>
      </c>
      <c r="S27" s="16">
        <f t="shared" si="42"/>
        <v>33.666666666666664</v>
      </c>
      <c r="T27" s="16">
        <f t="shared" si="43"/>
        <v>95</v>
      </c>
      <c r="U27" s="16">
        <f t="shared" si="44"/>
        <v>128.66666666666666</v>
      </c>
      <c r="V27" s="16">
        <f t="shared" si="45"/>
        <v>26.165803108808287</v>
      </c>
      <c r="W27" s="17">
        <f t="shared" si="46"/>
        <v>73.834196891191723</v>
      </c>
      <c r="X27" s="12"/>
      <c r="Y27" s="8">
        <f t="shared" si="47"/>
        <v>24.324324324324326</v>
      </c>
      <c r="Z27" s="8">
        <f t="shared" si="35"/>
        <v>24.916943521594686</v>
      </c>
      <c r="AA27" s="9">
        <f t="shared" si="36"/>
        <v>29.317269076305219</v>
      </c>
      <c r="AB27" s="9">
        <f t="shared" si="48"/>
        <v>2.227194543135314</v>
      </c>
      <c r="AC27" s="8">
        <f t="shared" si="49"/>
        <v>75.675675675675677</v>
      </c>
      <c r="AD27" s="8">
        <f t="shared" si="37"/>
        <v>75.083056478405325</v>
      </c>
      <c r="AE27" s="9">
        <f t="shared" si="38"/>
        <v>70.682730923694777</v>
      </c>
      <c r="AF27" s="8">
        <f t="shared" si="50"/>
        <v>2.2271945431353188</v>
      </c>
    </row>
    <row r="28" spans="1:32" x14ac:dyDescent="0.25">
      <c r="A28" s="1"/>
      <c r="C28" s="13"/>
      <c r="D28" s="13"/>
      <c r="E28" s="13"/>
      <c r="F28" s="13"/>
      <c r="G28" s="13"/>
      <c r="H28" s="13"/>
      <c r="I28" s="13"/>
      <c r="J28" s="13"/>
      <c r="K28" s="13"/>
      <c r="L28" s="18"/>
      <c r="M28" s="18"/>
      <c r="N28" s="18"/>
      <c r="O28" s="18"/>
      <c r="P28" s="18"/>
      <c r="Q28" s="18"/>
      <c r="R28" s="13"/>
      <c r="S28" s="18"/>
      <c r="T28" s="18"/>
      <c r="U28" s="18"/>
      <c r="V28" s="13"/>
      <c r="W28" s="13"/>
      <c r="X28" s="12"/>
      <c r="Y28" s="23"/>
      <c r="Z28" s="23"/>
      <c r="AA28" s="23"/>
      <c r="AB28" s="23"/>
      <c r="AC28" s="23"/>
      <c r="AD28" s="23"/>
      <c r="AE28" s="23"/>
      <c r="AF28" s="23"/>
    </row>
    <row r="29" spans="1:32" x14ac:dyDescent="0.25">
      <c r="A29" s="1" t="s">
        <v>18</v>
      </c>
      <c r="B29" s="2" t="s">
        <v>1</v>
      </c>
      <c r="C29" s="29" t="s">
        <v>2</v>
      </c>
      <c r="D29" s="29"/>
      <c r="E29" s="30"/>
      <c r="F29" s="31" t="s">
        <v>3</v>
      </c>
      <c r="G29" s="29"/>
      <c r="H29" s="30"/>
      <c r="I29" s="31" t="s">
        <v>4</v>
      </c>
      <c r="J29" s="29"/>
      <c r="K29" s="30"/>
      <c r="L29" s="31" t="s">
        <v>5</v>
      </c>
      <c r="M29" s="29"/>
      <c r="N29" s="30"/>
      <c r="O29" s="31" t="s">
        <v>6</v>
      </c>
      <c r="P29" s="29"/>
      <c r="Q29" s="30"/>
      <c r="R29" s="3" t="s">
        <v>7</v>
      </c>
      <c r="S29" s="2" t="s">
        <v>8</v>
      </c>
      <c r="T29" s="2" t="s">
        <v>9</v>
      </c>
      <c r="U29" s="2" t="s">
        <v>10</v>
      </c>
      <c r="V29" s="2" t="s">
        <v>11</v>
      </c>
      <c r="W29" s="4" t="s">
        <v>12</v>
      </c>
      <c r="X29" s="12"/>
      <c r="Y29" s="32" t="s">
        <v>27</v>
      </c>
      <c r="Z29" s="32"/>
      <c r="AA29" s="33"/>
      <c r="AB29" s="24" t="s">
        <v>28</v>
      </c>
      <c r="AC29" s="34" t="s">
        <v>29</v>
      </c>
      <c r="AD29" s="32"/>
      <c r="AE29" s="33"/>
      <c r="AF29" s="25" t="s">
        <v>30</v>
      </c>
    </row>
    <row r="30" spans="1:32" x14ac:dyDescent="0.25">
      <c r="A30" s="5" t="s">
        <v>19</v>
      </c>
      <c r="B30" s="6">
        <v>1</v>
      </c>
      <c r="C30" s="13">
        <v>3</v>
      </c>
      <c r="D30" s="13">
        <v>9</v>
      </c>
      <c r="E30" s="14">
        <v>5</v>
      </c>
      <c r="F30" s="13">
        <v>5</v>
      </c>
      <c r="G30" s="13">
        <v>8</v>
      </c>
      <c r="H30" s="14">
        <v>7</v>
      </c>
      <c r="I30" s="13">
        <v>9</v>
      </c>
      <c r="J30" s="13">
        <v>10</v>
      </c>
      <c r="K30" s="14">
        <v>12</v>
      </c>
      <c r="L30" s="15">
        <f>SUM(C30+I30)/2</f>
        <v>6</v>
      </c>
      <c r="M30" s="15">
        <f t="shared" ref="M30:N36" si="51">SUM(D30+J30)/2</f>
        <v>9.5</v>
      </c>
      <c r="N30" s="16">
        <f t="shared" si="51"/>
        <v>8.5</v>
      </c>
      <c r="O30" s="15">
        <f>SUM(F30+L30)</f>
        <v>11</v>
      </c>
      <c r="P30" s="15">
        <f t="shared" ref="P30:Q36" si="52">SUM(G30+M30)</f>
        <v>17.5</v>
      </c>
      <c r="Q30" s="16">
        <f t="shared" si="52"/>
        <v>15.5</v>
      </c>
      <c r="R30" s="14">
        <f>R21</f>
        <v>7</v>
      </c>
      <c r="S30" s="16">
        <f>SUM(L30:N30)/3</f>
        <v>8</v>
      </c>
      <c r="T30" s="16">
        <f>SUM(F30:H30)/3</f>
        <v>6.666666666666667</v>
      </c>
      <c r="U30" s="16">
        <f>SUM(O30:Q30)/3</f>
        <v>14.666666666666666</v>
      </c>
      <c r="V30" s="16">
        <f>SUM(S30/U30)*100</f>
        <v>54.545454545454554</v>
      </c>
      <c r="W30" s="17">
        <f>SUM(T30/U30)*100</f>
        <v>45.45454545454546</v>
      </c>
      <c r="X30" s="12"/>
      <c r="Y30" s="8">
        <f>SUM(L30/O30)*100</f>
        <v>54.54545454545454</v>
      </c>
      <c r="Z30" s="8">
        <f t="shared" ref="Z30:Z36" si="53">SUM(M30/P30)*100</f>
        <v>54.285714285714285</v>
      </c>
      <c r="AA30" s="22">
        <f t="shared" ref="AA30:AA36" si="54">SUM(N30/Q30)*100</f>
        <v>54.838709677419352</v>
      </c>
      <c r="AB30" s="22">
        <f>_xlfn.STDEV.P(Y30:AA30)</f>
        <v>0.22589758697267023</v>
      </c>
      <c r="AC30" s="8">
        <f>SUM(F30/O30)*100</f>
        <v>45.454545454545453</v>
      </c>
      <c r="AD30" s="8">
        <f t="shared" ref="AD30:AD36" si="55">SUM(G30/P30)*100</f>
        <v>45.714285714285715</v>
      </c>
      <c r="AE30" s="22">
        <f t="shared" ref="AE30:AE36" si="56">SUM(H30/Q30)*100</f>
        <v>45.161290322580641</v>
      </c>
      <c r="AF30" s="8">
        <f>_xlfn.STDEV.P(AC30:AE30)</f>
        <v>0.22589758697267306</v>
      </c>
    </row>
    <row r="31" spans="1:32" x14ac:dyDescent="0.25">
      <c r="A31" s="1"/>
      <c r="B31" s="6">
        <v>2</v>
      </c>
      <c r="C31" s="13">
        <v>70</v>
      </c>
      <c r="D31" s="13">
        <v>66</v>
      </c>
      <c r="E31" s="14">
        <v>77</v>
      </c>
      <c r="F31" s="13">
        <v>65</v>
      </c>
      <c r="G31" s="13">
        <v>74</v>
      </c>
      <c r="H31" s="14">
        <v>76</v>
      </c>
      <c r="I31" s="13">
        <v>126</v>
      </c>
      <c r="J31" s="13">
        <v>119</v>
      </c>
      <c r="K31" s="14">
        <v>86</v>
      </c>
      <c r="L31" s="15">
        <f t="shared" ref="L31:L35" si="57">SUM(C31+I31)/2</f>
        <v>98</v>
      </c>
      <c r="M31" s="15">
        <f t="shared" si="51"/>
        <v>92.5</v>
      </c>
      <c r="N31" s="16">
        <f t="shared" si="51"/>
        <v>81.5</v>
      </c>
      <c r="O31" s="15">
        <f t="shared" ref="O31:O36" si="58">SUM(F31+L31)</f>
        <v>163</v>
      </c>
      <c r="P31" s="15">
        <f t="shared" si="52"/>
        <v>166.5</v>
      </c>
      <c r="Q31" s="16">
        <f t="shared" si="52"/>
        <v>157.5</v>
      </c>
      <c r="R31" s="14">
        <f t="shared" ref="R31:R36" si="59">R22</f>
        <v>6</v>
      </c>
      <c r="S31" s="16">
        <f t="shared" ref="S31:S36" si="60">SUM(L31:N31)/3</f>
        <v>90.666666666666671</v>
      </c>
      <c r="T31" s="16">
        <f t="shared" ref="T31:T36" si="61">SUM(F31:H31)/3</f>
        <v>71.666666666666671</v>
      </c>
      <c r="U31" s="16">
        <f t="shared" ref="U31:U36" si="62">SUM(O31:Q31)/3</f>
        <v>162.33333333333334</v>
      </c>
      <c r="V31" s="16">
        <f t="shared" ref="V31:V36" si="63">SUM(S31/U31)*100</f>
        <v>55.852156057494859</v>
      </c>
      <c r="W31" s="17">
        <f t="shared" ref="W31:W36" si="64">SUM(T31/U31)*100</f>
        <v>44.147843942505133</v>
      </c>
      <c r="X31" s="12"/>
      <c r="Y31" s="8">
        <f t="shared" ref="Y31:Y36" si="65">SUM(L31/O31)*100</f>
        <v>60.122699386503065</v>
      </c>
      <c r="Z31" s="8">
        <f t="shared" si="53"/>
        <v>55.555555555555557</v>
      </c>
      <c r="AA31" s="9">
        <f t="shared" si="54"/>
        <v>51.746031746031754</v>
      </c>
      <c r="AB31" s="9">
        <f t="shared" ref="AB31:AB36" si="66">_xlfn.STDEV.P(Y31:AA31)</f>
        <v>3.4244194185423575</v>
      </c>
      <c r="AC31" s="8">
        <f t="shared" ref="AC31:AC36" si="67">SUM(F31/O31)*100</f>
        <v>39.877300613496928</v>
      </c>
      <c r="AD31" s="8">
        <f t="shared" si="55"/>
        <v>44.444444444444443</v>
      </c>
      <c r="AE31" s="9">
        <f t="shared" si="56"/>
        <v>48.253968253968253</v>
      </c>
      <c r="AF31" s="8">
        <f t="shared" ref="AF31:AF36" si="68">_xlfn.STDEV.P(AC31:AE31)</f>
        <v>3.4244194185423638</v>
      </c>
    </row>
    <row r="32" spans="1:32" x14ac:dyDescent="0.25">
      <c r="A32" s="1"/>
      <c r="B32" s="6">
        <v>3</v>
      </c>
      <c r="C32" s="13">
        <v>17</v>
      </c>
      <c r="D32" s="13">
        <v>21</v>
      </c>
      <c r="E32" s="14">
        <v>16</v>
      </c>
      <c r="F32" s="13">
        <v>75</v>
      </c>
      <c r="G32" s="13">
        <v>89</v>
      </c>
      <c r="H32" s="14">
        <v>67</v>
      </c>
      <c r="I32" s="13">
        <v>97</v>
      </c>
      <c r="J32" s="13">
        <v>101</v>
      </c>
      <c r="K32" s="14">
        <v>98</v>
      </c>
      <c r="L32" s="15">
        <f t="shared" si="57"/>
        <v>57</v>
      </c>
      <c r="M32" s="15">
        <f t="shared" si="51"/>
        <v>61</v>
      </c>
      <c r="N32" s="16">
        <f t="shared" si="51"/>
        <v>57</v>
      </c>
      <c r="O32" s="15">
        <f t="shared" si="58"/>
        <v>132</v>
      </c>
      <c r="P32" s="15">
        <f t="shared" si="52"/>
        <v>150</v>
      </c>
      <c r="Q32" s="16">
        <f t="shared" si="52"/>
        <v>124</v>
      </c>
      <c r="R32" s="14">
        <f t="shared" si="59"/>
        <v>6</v>
      </c>
      <c r="S32" s="16">
        <f t="shared" si="60"/>
        <v>58.333333333333336</v>
      </c>
      <c r="T32" s="16">
        <f t="shared" si="61"/>
        <v>77</v>
      </c>
      <c r="U32" s="16">
        <f t="shared" si="62"/>
        <v>135.33333333333334</v>
      </c>
      <c r="V32" s="16">
        <f t="shared" si="63"/>
        <v>43.103448275862064</v>
      </c>
      <c r="W32" s="17">
        <f t="shared" si="64"/>
        <v>56.896551724137922</v>
      </c>
      <c r="X32" s="12"/>
      <c r="Y32" s="8">
        <f t="shared" si="65"/>
        <v>43.18181818181818</v>
      </c>
      <c r="Z32" s="8">
        <f t="shared" si="53"/>
        <v>40.666666666666664</v>
      </c>
      <c r="AA32" s="9">
        <f t="shared" si="54"/>
        <v>45.967741935483872</v>
      </c>
      <c r="AB32" s="9">
        <f t="shared" si="66"/>
        <v>2.1650957718378994</v>
      </c>
      <c r="AC32" s="8">
        <f t="shared" si="67"/>
        <v>56.81818181818182</v>
      </c>
      <c r="AD32" s="8">
        <f t="shared" si="55"/>
        <v>59.333333333333336</v>
      </c>
      <c r="AE32" s="9">
        <f t="shared" si="56"/>
        <v>54.032258064516128</v>
      </c>
      <c r="AF32" s="8">
        <f t="shared" si="68"/>
        <v>2.1650957718378994</v>
      </c>
    </row>
    <row r="33" spans="1:32" x14ac:dyDescent="0.25">
      <c r="A33" s="1"/>
      <c r="B33" s="6">
        <v>4</v>
      </c>
      <c r="C33" s="13">
        <v>13</v>
      </c>
      <c r="D33" s="13">
        <v>20</v>
      </c>
      <c r="E33" s="14">
        <v>17</v>
      </c>
      <c r="F33" s="13">
        <v>48</v>
      </c>
      <c r="G33" s="13">
        <v>66</v>
      </c>
      <c r="H33" s="14">
        <v>61</v>
      </c>
      <c r="I33" s="13">
        <v>87</v>
      </c>
      <c r="J33" s="13">
        <v>92</v>
      </c>
      <c r="K33" s="14">
        <v>87</v>
      </c>
      <c r="L33" s="15">
        <f t="shared" si="57"/>
        <v>50</v>
      </c>
      <c r="M33" s="15">
        <f t="shared" si="51"/>
        <v>56</v>
      </c>
      <c r="N33" s="16">
        <f t="shared" si="51"/>
        <v>52</v>
      </c>
      <c r="O33" s="15">
        <f t="shared" si="58"/>
        <v>98</v>
      </c>
      <c r="P33" s="15">
        <f t="shared" si="52"/>
        <v>122</v>
      </c>
      <c r="Q33" s="16">
        <f t="shared" si="52"/>
        <v>113</v>
      </c>
      <c r="R33" s="14">
        <f t="shared" si="59"/>
        <v>6</v>
      </c>
      <c r="S33" s="16">
        <f t="shared" si="60"/>
        <v>52.666666666666664</v>
      </c>
      <c r="T33" s="16">
        <f t="shared" si="61"/>
        <v>58.333333333333336</v>
      </c>
      <c r="U33" s="16">
        <f t="shared" si="62"/>
        <v>111</v>
      </c>
      <c r="V33" s="16">
        <f t="shared" si="63"/>
        <v>47.447447447447445</v>
      </c>
      <c r="W33" s="17">
        <f t="shared" si="64"/>
        <v>52.552552552552555</v>
      </c>
      <c r="X33" s="12"/>
      <c r="Y33" s="8">
        <f t="shared" si="65"/>
        <v>51.020408163265309</v>
      </c>
      <c r="Z33" s="8">
        <f t="shared" si="53"/>
        <v>45.901639344262293</v>
      </c>
      <c r="AA33" s="9">
        <f t="shared" si="54"/>
        <v>46.017699115044245</v>
      </c>
      <c r="AB33" s="9">
        <f t="shared" si="66"/>
        <v>2.3861256815633252</v>
      </c>
      <c r="AC33" s="8">
        <f t="shared" si="67"/>
        <v>48.979591836734691</v>
      </c>
      <c r="AD33" s="8">
        <f t="shared" si="55"/>
        <v>54.098360655737707</v>
      </c>
      <c r="AE33" s="9">
        <f t="shared" si="56"/>
        <v>53.982300884955748</v>
      </c>
      <c r="AF33" s="8">
        <f t="shared" si="68"/>
        <v>2.3861256815633238</v>
      </c>
    </row>
    <row r="34" spans="1:32" x14ac:dyDescent="0.25">
      <c r="A34" s="1"/>
      <c r="B34" s="6">
        <v>5</v>
      </c>
      <c r="C34" s="13">
        <v>78</v>
      </c>
      <c r="D34" s="13">
        <v>96</v>
      </c>
      <c r="E34" s="14">
        <v>95</v>
      </c>
      <c r="F34" s="13">
        <v>84</v>
      </c>
      <c r="G34" s="13">
        <v>75</v>
      </c>
      <c r="H34" s="14">
        <v>86</v>
      </c>
      <c r="I34" s="13">
        <v>111</v>
      </c>
      <c r="J34" s="13">
        <v>127</v>
      </c>
      <c r="K34" s="14">
        <v>113</v>
      </c>
      <c r="L34" s="15">
        <f t="shared" si="57"/>
        <v>94.5</v>
      </c>
      <c r="M34" s="15">
        <f t="shared" si="51"/>
        <v>111.5</v>
      </c>
      <c r="N34" s="16">
        <f t="shared" si="51"/>
        <v>104</v>
      </c>
      <c r="O34" s="15">
        <f t="shared" si="58"/>
        <v>178.5</v>
      </c>
      <c r="P34" s="15">
        <f t="shared" si="52"/>
        <v>186.5</v>
      </c>
      <c r="Q34" s="16">
        <f t="shared" si="52"/>
        <v>190</v>
      </c>
      <c r="R34" s="14">
        <f t="shared" si="59"/>
        <v>6</v>
      </c>
      <c r="S34" s="16">
        <f t="shared" si="60"/>
        <v>103.33333333333333</v>
      </c>
      <c r="T34" s="16">
        <f t="shared" si="61"/>
        <v>81.666666666666671</v>
      </c>
      <c r="U34" s="16">
        <f t="shared" si="62"/>
        <v>185</v>
      </c>
      <c r="V34" s="16">
        <f t="shared" si="63"/>
        <v>55.85585585585585</v>
      </c>
      <c r="W34" s="17">
        <f t="shared" si="64"/>
        <v>44.14414414414415</v>
      </c>
      <c r="X34" s="12"/>
      <c r="Y34" s="8">
        <f t="shared" si="65"/>
        <v>52.941176470588239</v>
      </c>
      <c r="Z34" s="8">
        <f t="shared" si="53"/>
        <v>59.78552278820375</v>
      </c>
      <c r="AA34" s="9">
        <f t="shared" si="54"/>
        <v>54.736842105263165</v>
      </c>
      <c r="AB34" s="9">
        <f t="shared" si="66"/>
        <v>2.8974829733045295</v>
      </c>
      <c r="AC34" s="8">
        <f t="shared" si="67"/>
        <v>47.058823529411761</v>
      </c>
      <c r="AD34" s="8">
        <f t="shared" si="55"/>
        <v>40.214477211796243</v>
      </c>
      <c r="AE34" s="9">
        <f t="shared" si="56"/>
        <v>45.263157894736842</v>
      </c>
      <c r="AF34" s="8">
        <f t="shared" si="68"/>
        <v>2.897482973304534</v>
      </c>
    </row>
    <row r="35" spans="1:32" x14ac:dyDescent="0.25">
      <c r="A35" s="1"/>
      <c r="B35" s="6">
        <v>6</v>
      </c>
      <c r="C35" s="13">
        <v>30</v>
      </c>
      <c r="D35" s="13">
        <v>50</v>
      </c>
      <c r="E35" s="14">
        <v>65</v>
      </c>
      <c r="F35" s="13">
        <v>79</v>
      </c>
      <c r="G35" s="13">
        <v>64</v>
      </c>
      <c r="H35" s="14">
        <v>66</v>
      </c>
      <c r="I35" s="13">
        <v>84</v>
      </c>
      <c r="J35" s="13">
        <v>65</v>
      </c>
      <c r="K35" s="14">
        <v>74</v>
      </c>
      <c r="L35" s="15">
        <f t="shared" si="57"/>
        <v>57</v>
      </c>
      <c r="M35" s="15">
        <f t="shared" si="51"/>
        <v>57.5</v>
      </c>
      <c r="N35" s="16">
        <f t="shared" si="51"/>
        <v>69.5</v>
      </c>
      <c r="O35" s="15">
        <f t="shared" si="58"/>
        <v>136</v>
      </c>
      <c r="P35" s="15">
        <f t="shared" si="52"/>
        <v>121.5</v>
      </c>
      <c r="Q35" s="16">
        <f t="shared" si="52"/>
        <v>135.5</v>
      </c>
      <c r="R35" s="14">
        <f t="shared" si="59"/>
        <v>6</v>
      </c>
      <c r="S35" s="16">
        <f t="shared" si="60"/>
        <v>61.333333333333336</v>
      </c>
      <c r="T35" s="16">
        <f t="shared" si="61"/>
        <v>69.666666666666671</v>
      </c>
      <c r="U35" s="16">
        <f t="shared" si="62"/>
        <v>131</v>
      </c>
      <c r="V35" s="16">
        <f t="shared" si="63"/>
        <v>46.819338422391859</v>
      </c>
      <c r="W35" s="17">
        <f t="shared" si="64"/>
        <v>53.180661577608149</v>
      </c>
      <c r="X35" s="12"/>
      <c r="Y35" s="8">
        <f t="shared" si="65"/>
        <v>41.911764705882355</v>
      </c>
      <c r="Z35" s="8">
        <f t="shared" si="53"/>
        <v>47.325102880658434</v>
      </c>
      <c r="AA35" s="9">
        <f t="shared" si="54"/>
        <v>51.291512915129154</v>
      </c>
      <c r="AB35" s="9">
        <f t="shared" si="66"/>
        <v>3.8444233092292497</v>
      </c>
      <c r="AC35" s="8">
        <f t="shared" si="67"/>
        <v>58.088235294117652</v>
      </c>
      <c r="AD35" s="8">
        <f t="shared" si="55"/>
        <v>52.674897119341566</v>
      </c>
      <c r="AE35" s="9">
        <f t="shared" si="56"/>
        <v>48.708487084870846</v>
      </c>
      <c r="AF35" s="8">
        <f t="shared" si="68"/>
        <v>3.8444233092292524</v>
      </c>
    </row>
    <row r="36" spans="1:32" x14ac:dyDescent="0.25">
      <c r="A36" s="1"/>
      <c r="B36" s="6">
        <v>7</v>
      </c>
      <c r="C36" s="13">
        <v>34</v>
      </c>
      <c r="D36" s="13">
        <v>30</v>
      </c>
      <c r="E36" s="14">
        <v>43</v>
      </c>
      <c r="F36" s="13">
        <v>59</v>
      </c>
      <c r="G36" s="13">
        <v>48</v>
      </c>
      <c r="H36" s="14">
        <v>51</v>
      </c>
      <c r="I36" s="13">
        <v>56</v>
      </c>
      <c r="J36" s="13">
        <v>51</v>
      </c>
      <c r="K36" s="14">
        <v>62</v>
      </c>
      <c r="L36" s="15">
        <f>SUM(C36+I36)/2</f>
        <v>45</v>
      </c>
      <c r="M36" s="15">
        <f t="shared" si="51"/>
        <v>40.5</v>
      </c>
      <c r="N36" s="16">
        <f t="shared" si="51"/>
        <v>52.5</v>
      </c>
      <c r="O36" s="15">
        <f t="shared" si="58"/>
        <v>104</v>
      </c>
      <c r="P36" s="15">
        <f t="shared" si="52"/>
        <v>88.5</v>
      </c>
      <c r="Q36" s="16">
        <f t="shared" si="52"/>
        <v>103.5</v>
      </c>
      <c r="R36" s="14">
        <f t="shared" si="59"/>
        <v>6</v>
      </c>
      <c r="S36" s="16">
        <f t="shared" si="60"/>
        <v>46</v>
      </c>
      <c r="T36" s="16">
        <f t="shared" si="61"/>
        <v>52.666666666666664</v>
      </c>
      <c r="U36" s="16">
        <f t="shared" si="62"/>
        <v>98.666666666666671</v>
      </c>
      <c r="V36" s="16">
        <f t="shared" si="63"/>
        <v>46.621621621621614</v>
      </c>
      <c r="W36" s="17">
        <f t="shared" si="64"/>
        <v>53.378378378378379</v>
      </c>
      <c r="X36" s="12"/>
      <c r="Y36" s="8">
        <f t="shared" si="65"/>
        <v>43.269230769230774</v>
      </c>
      <c r="Z36" s="8">
        <f t="shared" si="53"/>
        <v>45.762711864406782</v>
      </c>
      <c r="AA36" s="9">
        <f t="shared" si="54"/>
        <v>50.724637681159422</v>
      </c>
      <c r="AB36" s="9">
        <f t="shared" si="66"/>
        <v>3.0987676404480169</v>
      </c>
      <c r="AC36" s="8">
        <f t="shared" si="67"/>
        <v>56.730769230769226</v>
      </c>
      <c r="AD36" s="8">
        <f t="shared" si="55"/>
        <v>54.237288135593218</v>
      </c>
      <c r="AE36" s="9">
        <f t="shared" si="56"/>
        <v>49.275362318840585</v>
      </c>
      <c r="AF36" s="8">
        <f t="shared" si="68"/>
        <v>3.0987676404480142</v>
      </c>
    </row>
    <row r="37" spans="1:32" x14ac:dyDescent="0.25">
      <c r="A37" s="1"/>
      <c r="C37" s="13"/>
      <c r="D37" s="13"/>
      <c r="E37" s="13"/>
      <c r="F37" s="13"/>
      <c r="G37" s="13"/>
      <c r="H37" s="13"/>
      <c r="I37" s="13"/>
      <c r="J37" s="13"/>
      <c r="K37" s="13"/>
      <c r="L37" s="18"/>
      <c r="M37" s="18"/>
      <c r="N37" s="18"/>
      <c r="O37" s="18"/>
      <c r="P37" s="18"/>
      <c r="Q37" s="18"/>
      <c r="R37" s="13"/>
      <c r="S37" s="18"/>
      <c r="T37" s="18"/>
      <c r="U37" s="18"/>
      <c r="V37" s="13"/>
      <c r="W37" s="13"/>
      <c r="X37" s="12"/>
      <c r="Y37" s="23"/>
      <c r="Z37" s="23"/>
      <c r="AA37" s="23"/>
      <c r="AB37" s="23"/>
      <c r="AC37" s="23"/>
      <c r="AD37" s="23"/>
      <c r="AE37" s="23"/>
      <c r="AF37" s="23"/>
    </row>
    <row r="38" spans="1:32" x14ac:dyDescent="0.25">
      <c r="A38" s="1" t="s">
        <v>20</v>
      </c>
      <c r="B38" s="2" t="s">
        <v>1</v>
      </c>
      <c r="C38" s="29" t="s">
        <v>2</v>
      </c>
      <c r="D38" s="29"/>
      <c r="E38" s="30"/>
      <c r="F38" s="31" t="s">
        <v>3</v>
      </c>
      <c r="G38" s="29"/>
      <c r="H38" s="30"/>
      <c r="I38" s="31" t="s">
        <v>4</v>
      </c>
      <c r="J38" s="29"/>
      <c r="K38" s="30"/>
      <c r="L38" s="31" t="s">
        <v>5</v>
      </c>
      <c r="M38" s="29"/>
      <c r="N38" s="30"/>
      <c r="O38" s="31" t="s">
        <v>6</v>
      </c>
      <c r="P38" s="29"/>
      <c r="Q38" s="30"/>
      <c r="R38" s="3" t="s">
        <v>7</v>
      </c>
      <c r="S38" s="2" t="s">
        <v>8</v>
      </c>
      <c r="T38" s="2" t="s">
        <v>9</v>
      </c>
      <c r="U38" s="2" t="s">
        <v>10</v>
      </c>
      <c r="V38" s="2" t="s">
        <v>11</v>
      </c>
      <c r="W38" s="4" t="s">
        <v>12</v>
      </c>
      <c r="X38" s="12"/>
      <c r="Y38" s="32" t="s">
        <v>27</v>
      </c>
      <c r="Z38" s="32"/>
      <c r="AA38" s="33"/>
      <c r="AB38" s="24" t="s">
        <v>28</v>
      </c>
      <c r="AC38" s="34" t="s">
        <v>29</v>
      </c>
      <c r="AD38" s="32"/>
      <c r="AE38" s="33"/>
      <c r="AF38" s="25" t="s">
        <v>30</v>
      </c>
    </row>
    <row r="39" spans="1:32" x14ac:dyDescent="0.25">
      <c r="A39" s="5" t="s">
        <v>21</v>
      </c>
      <c r="B39" s="6">
        <v>1</v>
      </c>
      <c r="C39" s="13">
        <v>5</v>
      </c>
      <c r="D39" s="13">
        <v>4</v>
      </c>
      <c r="E39" s="14">
        <v>3</v>
      </c>
      <c r="F39" s="13">
        <v>17</v>
      </c>
      <c r="G39" s="13">
        <v>13</v>
      </c>
      <c r="H39" s="14">
        <v>17</v>
      </c>
      <c r="I39" s="13">
        <v>1</v>
      </c>
      <c r="J39" s="13">
        <v>5</v>
      </c>
      <c r="K39" s="14">
        <v>6</v>
      </c>
      <c r="L39" s="15">
        <f>SUM(C39+I39)/2</f>
        <v>3</v>
      </c>
      <c r="M39" s="15">
        <f t="shared" ref="M39:N45" si="69">SUM(D39+J39)/2</f>
        <v>4.5</v>
      </c>
      <c r="N39" s="16">
        <f t="shared" si="69"/>
        <v>4.5</v>
      </c>
      <c r="O39" s="15">
        <f>SUM(F39+L39)</f>
        <v>20</v>
      </c>
      <c r="P39" s="15">
        <f t="shared" ref="P39:Q45" si="70">SUM(G39+M39)</f>
        <v>17.5</v>
      </c>
      <c r="Q39" s="16">
        <f t="shared" si="70"/>
        <v>21.5</v>
      </c>
      <c r="R39" s="14">
        <f>R30</f>
        <v>7</v>
      </c>
      <c r="S39" s="16">
        <f>SUM(L39:N39)/3</f>
        <v>4</v>
      </c>
      <c r="T39" s="16">
        <f>SUM(F39:H39)/3</f>
        <v>15.666666666666666</v>
      </c>
      <c r="U39" s="16">
        <f>SUM(O39:Q39)/3</f>
        <v>19.666666666666668</v>
      </c>
      <c r="V39" s="16">
        <f>SUM(S39/U39)*100</f>
        <v>20.338983050847457</v>
      </c>
      <c r="W39" s="17">
        <f>SUM(T39/U39)*100</f>
        <v>79.661016949152526</v>
      </c>
      <c r="X39" s="12"/>
      <c r="Y39" s="8">
        <f>SUM(L39/O39)*100</f>
        <v>15</v>
      </c>
      <c r="Z39" s="8">
        <f t="shared" ref="Z39:Z45" si="71">SUM(M39/P39)*100</f>
        <v>25.714285714285712</v>
      </c>
      <c r="AA39" s="22">
        <f t="shared" ref="AA39:AA45" si="72">SUM(N39/Q39)*100</f>
        <v>20.930232558139537</v>
      </c>
      <c r="AB39" s="22">
        <f>_xlfn.STDEV.P(Y39:AA39)</f>
        <v>4.382423747980841</v>
      </c>
      <c r="AC39" s="8">
        <f>SUM(F39/O39)*100</f>
        <v>85</v>
      </c>
      <c r="AD39" s="8">
        <f t="shared" ref="AD39:AD45" si="73">SUM(G39/P39)*100</f>
        <v>74.285714285714292</v>
      </c>
      <c r="AE39" s="22">
        <f t="shared" ref="AE39:AE45" si="74">SUM(H39/Q39)*100</f>
        <v>79.069767441860463</v>
      </c>
      <c r="AF39" s="8">
        <f>_xlfn.STDEV.P(AC39:AE39)</f>
        <v>4.3824237479808303</v>
      </c>
    </row>
    <row r="40" spans="1:32" x14ac:dyDescent="0.25">
      <c r="A40" s="1"/>
      <c r="B40" s="6">
        <v>2</v>
      </c>
      <c r="C40" s="13">
        <v>24</v>
      </c>
      <c r="D40" s="13">
        <v>22</v>
      </c>
      <c r="E40" s="14">
        <v>23</v>
      </c>
      <c r="F40" s="13">
        <v>183</v>
      </c>
      <c r="G40" s="13">
        <v>146</v>
      </c>
      <c r="H40" s="14">
        <v>104</v>
      </c>
      <c r="I40" s="13">
        <v>33</v>
      </c>
      <c r="J40" s="13">
        <v>45</v>
      </c>
      <c r="K40" s="14">
        <v>31</v>
      </c>
      <c r="L40" s="15">
        <f t="shared" ref="L40:L44" si="75">SUM(C40+I40)/2</f>
        <v>28.5</v>
      </c>
      <c r="M40" s="15">
        <f t="shared" si="69"/>
        <v>33.5</v>
      </c>
      <c r="N40" s="16">
        <f t="shared" si="69"/>
        <v>27</v>
      </c>
      <c r="O40" s="15">
        <f t="shared" ref="O40:O45" si="76">SUM(F40+L40)</f>
        <v>211.5</v>
      </c>
      <c r="P40" s="15">
        <f t="shared" si="70"/>
        <v>179.5</v>
      </c>
      <c r="Q40" s="16">
        <f t="shared" si="70"/>
        <v>131</v>
      </c>
      <c r="R40" s="14">
        <f t="shared" ref="R40:R45" si="77">R31</f>
        <v>6</v>
      </c>
      <c r="S40" s="16">
        <f t="shared" ref="S40:S45" si="78">SUM(L40:N40)/3</f>
        <v>29.666666666666668</v>
      </c>
      <c r="T40" s="16">
        <f t="shared" ref="T40:T45" si="79">SUM(F40:H40)/3</f>
        <v>144.33333333333334</v>
      </c>
      <c r="U40" s="16">
        <f t="shared" ref="U40:U45" si="80">SUM(O40:Q40)/3</f>
        <v>174</v>
      </c>
      <c r="V40" s="16">
        <f t="shared" ref="V40:V45" si="81">SUM(S40/U40)*100</f>
        <v>17.049808429118773</v>
      </c>
      <c r="W40" s="17">
        <f t="shared" ref="W40:W45" si="82">SUM(T40/U40)*100</f>
        <v>82.950191570881231</v>
      </c>
      <c r="X40" s="12"/>
      <c r="Y40" s="8">
        <f t="shared" ref="Y40:Y45" si="83">SUM(L40/O40)*100</f>
        <v>13.475177304964539</v>
      </c>
      <c r="Z40" s="8">
        <f t="shared" si="71"/>
        <v>18.662952646239557</v>
      </c>
      <c r="AA40" s="9">
        <f t="shared" si="72"/>
        <v>20.610687022900763</v>
      </c>
      <c r="AB40" s="9">
        <f t="shared" ref="AB40:AB45" si="84">_xlfn.STDEV.P(Y40:AA40)</f>
        <v>3.0114998317252568</v>
      </c>
      <c r="AC40" s="8">
        <f t="shared" ref="AC40:AC45" si="85">SUM(F40/O40)*100</f>
        <v>86.524822695035468</v>
      </c>
      <c r="AD40" s="8">
        <f t="shared" si="73"/>
        <v>81.337047353760454</v>
      </c>
      <c r="AE40" s="9">
        <f t="shared" si="74"/>
        <v>79.389312977099237</v>
      </c>
      <c r="AF40" s="8">
        <f t="shared" ref="AF40:AF45" si="86">_xlfn.STDEV.P(AC40:AE40)</f>
        <v>3.0114998317252577</v>
      </c>
    </row>
    <row r="41" spans="1:32" x14ac:dyDescent="0.25">
      <c r="A41" s="1"/>
      <c r="B41" s="6">
        <v>3</v>
      </c>
      <c r="C41" s="13">
        <v>6</v>
      </c>
      <c r="D41" s="13">
        <v>9</v>
      </c>
      <c r="E41" s="14">
        <v>8</v>
      </c>
      <c r="F41" s="13">
        <v>124</v>
      </c>
      <c r="G41" s="13">
        <v>142</v>
      </c>
      <c r="H41" s="14">
        <v>157</v>
      </c>
      <c r="I41" s="13">
        <v>39</v>
      </c>
      <c r="J41" s="13">
        <v>34</v>
      </c>
      <c r="K41" s="14">
        <v>50</v>
      </c>
      <c r="L41" s="15">
        <f t="shared" si="75"/>
        <v>22.5</v>
      </c>
      <c r="M41" s="15">
        <f t="shared" si="69"/>
        <v>21.5</v>
      </c>
      <c r="N41" s="16">
        <f t="shared" si="69"/>
        <v>29</v>
      </c>
      <c r="O41" s="15">
        <f t="shared" si="76"/>
        <v>146.5</v>
      </c>
      <c r="P41" s="15">
        <f t="shared" si="70"/>
        <v>163.5</v>
      </c>
      <c r="Q41" s="16">
        <f t="shared" si="70"/>
        <v>186</v>
      </c>
      <c r="R41" s="14">
        <f t="shared" si="77"/>
        <v>6</v>
      </c>
      <c r="S41" s="16">
        <f t="shared" si="78"/>
        <v>24.333333333333332</v>
      </c>
      <c r="T41" s="16">
        <f t="shared" si="79"/>
        <v>141</v>
      </c>
      <c r="U41" s="16">
        <f t="shared" si="80"/>
        <v>165.33333333333334</v>
      </c>
      <c r="V41" s="16">
        <f t="shared" si="81"/>
        <v>14.717741935483868</v>
      </c>
      <c r="W41" s="17">
        <f t="shared" si="82"/>
        <v>85.282258064516128</v>
      </c>
      <c r="X41" s="12"/>
      <c r="Y41" s="8">
        <f t="shared" si="83"/>
        <v>15.358361774744028</v>
      </c>
      <c r="Z41" s="8">
        <f t="shared" si="71"/>
        <v>13.149847094801222</v>
      </c>
      <c r="AA41" s="9">
        <f t="shared" si="72"/>
        <v>15.591397849462366</v>
      </c>
      <c r="AB41" s="9">
        <f t="shared" si="84"/>
        <v>1.1001521607501694</v>
      </c>
      <c r="AC41" s="8">
        <f t="shared" si="85"/>
        <v>84.641638225255974</v>
      </c>
      <c r="AD41" s="8">
        <f t="shared" si="73"/>
        <v>86.850152905198769</v>
      </c>
      <c r="AE41" s="9">
        <f t="shared" si="74"/>
        <v>84.408602150537632</v>
      </c>
      <c r="AF41" s="8">
        <f t="shared" si="86"/>
        <v>1.1001521607501654</v>
      </c>
    </row>
    <row r="42" spans="1:32" x14ac:dyDescent="0.25">
      <c r="A42" s="1"/>
      <c r="B42" s="6">
        <v>4</v>
      </c>
      <c r="C42" s="13">
        <v>3</v>
      </c>
      <c r="D42" s="13">
        <v>5</v>
      </c>
      <c r="E42" s="14">
        <v>5</v>
      </c>
      <c r="F42" s="13">
        <v>103</v>
      </c>
      <c r="G42" s="13">
        <v>111</v>
      </c>
      <c r="H42" s="14">
        <v>87</v>
      </c>
      <c r="I42" s="13">
        <v>38</v>
      </c>
      <c r="J42" s="13">
        <v>24</v>
      </c>
      <c r="K42" s="14">
        <v>35</v>
      </c>
      <c r="L42" s="15">
        <f t="shared" si="75"/>
        <v>20.5</v>
      </c>
      <c r="M42" s="15">
        <f t="shared" si="69"/>
        <v>14.5</v>
      </c>
      <c r="N42" s="16">
        <f t="shared" si="69"/>
        <v>20</v>
      </c>
      <c r="O42" s="15">
        <f t="shared" si="76"/>
        <v>123.5</v>
      </c>
      <c r="P42" s="15">
        <f t="shared" si="70"/>
        <v>125.5</v>
      </c>
      <c r="Q42" s="16">
        <f t="shared" si="70"/>
        <v>107</v>
      </c>
      <c r="R42" s="14">
        <f t="shared" si="77"/>
        <v>6</v>
      </c>
      <c r="S42" s="16">
        <f t="shared" si="78"/>
        <v>18.333333333333332</v>
      </c>
      <c r="T42" s="16">
        <f t="shared" si="79"/>
        <v>100.33333333333333</v>
      </c>
      <c r="U42" s="16">
        <f t="shared" si="80"/>
        <v>118.66666666666667</v>
      </c>
      <c r="V42" s="16">
        <f t="shared" si="81"/>
        <v>15.44943820224719</v>
      </c>
      <c r="W42" s="17">
        <f t="shared" si="82"/>
        <v>84.550561797752806</v>
      </c>
      <c r="X42" s="12"/>
      <c r="Y42" s="8">
        <f t="shared" si="83"/>
        <v>16.599190283400812</v>
      </c>
      <c r="Z42" s="8">
        <f t="shared" si="71"/>
        <v>11.553784860557768</v>
      </c>
      <c r="AA42" s="9">
        <f t="shared" si="72"/>
        <v>18.691588785046729</v>
      </c>
      <c r="AB42" s="9">
        <f t="shared" si="84"/>
        <v>2.9959693707638193</v>
      </c>
      <c r="AC42" s="8">
        <f t="shared" si="85"/>
        <v>83.400809716599184</v>
      </c>
      <c r="AD42" s="8">
        <f t="shared" si="73"/>
        <v>88.446215139442231</v>
      </c>
      <c r="AE42" s="9">
        <f t="shared" si="74"/>
        <v>81.308411214953267</v>
      </c>
      <c r="AF42" s="8">
        <f t="shared" si="86"/>
        <v>2.9959693707638109</v>
      </c>
    </row>
    <row r="43" spans="1:32" x14ac:dyDescent="0.25">
      <c r="A43" s="1"/>
      <c r="B43" s="6">
        <v>5</v>
      </c>
      <c r="C43" s="13">
        <v>37</v>
      </c>
      <c r="D43" s="13">
        <v>34</v>
      </c>
      <c r="E43" s="14">
        <v>27</v>
      </c>
      <c r="F43" s="13">
        <v>159</v>
      </c>
      <c r="G43" s="13">
        <v>132</v>
      </c>
      <c r="H43" s="14">
        <v>162</v>
      </c>
      <c r="I43" s="13">
        <v>35</v>
      </c>
      <c r="J43" s="13">
        <v>42</v>
      </c>
      <c r="K43" s="14">
        <v>41</v>
      </c>
      <c r="L43" s="15">
        <f t="shared" si="75"/>
        <v>36</v>
      </c>
      <c r="M43" s="15">
        <f t="shared" si="69"/>
        <v>38</v>
      </c>
      <c r="N43" s="16">
        <f t="shared" si="69"/>
        <v>34</v>
      </c>
      <c r="O43" s="15">
        <f t="shared" si="76"/>
        <v>195</v>
      </c>
      <c r="P43" s="15">
        <f t="shared" si="70"/>
        <v>170</v>
      </c>
      <c r="Q43" s="16">
        <f t="shared" si="70"/>
        <v>196</v>
      </c>
      <c r="R43" s="14">
        <f t="shared" si="77"/>
        <v>6</v>
      </c>
      <c r="S43" s="16">
        <f t="shared" si="78"/>
        <v>36</v>
      </c>
      <c r="T43" s="16">
        <f t="shared" si="79"/>
        <v>151</v>
      </c>
      <c r="U43" s="16">
        <f t="shared" si="80"/>
        <v>187</v>
      </c>
      <c r="V43" s="16">
        <f t="shared" si="81"/>
        <v>19.251336898395721</v>
      </c>
      <c r="W43" s="17">
        <f t="shared" si="82"/>
        <v>80.748663101604279</v>
      </c>
      <c r="X43" s="12"/>
      <c r="Y43" s="8">
        <f t="shared" si="83"/>
        <v>18.461538461538463</v>
      </c>
      <c r="Z43" s="8">
        <f t="shared" si="71"/>
        <v>22.352941176470591</v>
      </c>
      <c r="AA43" s="9">
        <f t="shared" si="72"/>
        <v>17.346938775510203</v>
      </c>
      <c r="AB43" s="9">
        <f t="shared" si="84"/>
        <v>2.1459369253518341</v>
      </c>
      <c r="AC43" s="8">
        <f t="shared" si="85"/>
        <v>81.538461538461533</v>
      </c>
      <c r="AD43" s="8">
        <f t="shared" si="73"/>
        <v>77.64705882352942</v>
      </c>
      <c r="AE43" s="9">
        <f t="shared" si="74"/>
        <v>82.653061224489804</v>
      </c>
      <c r="AF43" s="8">
        <f t="shared" si="86"/>
        <v>2.1459369253518372</v>
      </c>
    </row>
    <row r="44" spans="1:32" x14ac:dyDescent="0.25">
      <c r="A44" s="1"/>
      <c r="B44" s="6">
        <v>6</v>
      </c>
      <c r="C44" s="13">
        <v>20</v>
      </c>
      <c r="D44" s="13">
        <v>27</v>
      </c>
      <c r="E44" s="14">
        <v>18</v>
      </c>
      <c r="F44" s="13">
        <v>137</v>
      </c>
      <c r="G44" s="13">
        <v>158</v>
      </c>
      <c r="H44" s="14">
        <v>133</v>
      </c>
      <c r="I44" s="13">
        <v>27</v>
      </c>
      <c r="J44" s="13">
        <v>41</v>
      </c>
      <c r="K44" s="14">
        <v>46</v>
      </c>
      <c r="L44" s="15">
        <f t="shared" si="75"/>
        <v>23.5</v>
      </c>
      <c r="M44" s="15">
        <f t="shared" si="69"/>
        <v>34</v>
      </c>
      <c r="N44" s="16">
        <f t="shared" si="69"/>
        <v>32</v>
      </c>
      <c r="O44" s="15">
        <f t="shared" si="76"/>
        <v>160.5</v>
      </c>
      <c r="P44" s="15">
        <f t="shared" si="70"/>
        <v>192</v>
      </c>
      <c r="Q44" s="16">
        <f t="shared" si="70"/>
        <v>165</v>
      </c>
      <c r="R44" s="14">
        <f t="shared" si="77"/>
        <v>6</v>
      </c>
      <c r="S44" s="16">
        <f t="shared" si="78"/>
        <v>29.833333333333332</v>
      </c>
      <c r="T44" s="16">
        <f t="shared" si="79"/>
        <v>142.66666666666666</v>
      </c>
      <c r="U44" s="16">
        <f t="shared" si="80"/>
        <v>172.5</v>
      </c>
      <c r="V44" s="16">
        <f t="shared" si="81"/>
        <v>17.294685990338163</v>
      </c>
      <c r="W44" s="17">
        <f t="shared" si="82"/>
        <v>82.705314009661834</v>
      </c>
      <c r="X44" s="12"/>
      <c r="Y44" s="8">
        <f t="shared" si="83"/>
        <v>14.641744548286603</v>
      </c>
      <c r="Z44" s="8">
        <f t="shared" si="71"/>
        <v>17.708333333333336</v>
      </c>
      <c r="AA44" s="9">
        <f t="shared" si="72"/>
        <v>19.393939393939394</v>
      </c>
      <c r="AB44" s="9">
        <f t="shared" si="84"/>
        <v>1.967191749654406</v>
      </c>
      <c r="AC44" s="8">
        <f t="shared" si="85"/>
        <v>85.35825545171339</v>
      </c>
      <c r="AD44" s="8">
        <f t="shared" si="73"/>
        <v>82.291666666666657</v>
      </c>
      <c r="AE44" s="9">
        <f t="shared" si="74"/>
        <v>80.606060606060609</v>
      </c>
      <c r="AF44" s="8">
        <f t="shared" si="86"/>
        <v>1.9671917496544011</v>
      </c>
    </row>
    <row r="45" spans="1:32" x14ac:dyDescent="0.25">
      <c r="A45" s="1"/>
      <c r="B45" s="6">
        <v>7</v>
      </c>
      <c r="C45" s="13">
        <v>21</v>
      </c>
      <c r="D45" s="13">
        <v>18</v>
      </c>
      <c r="E45" s="14">
        <v>29</v>
      </c>
      <c r="F45" s="13">
        <v>124</v>
      </c>
      <c r="G45" s="13">
        <v>120</v>
      </c>
      <c r="H45" s="14">
        <v>123</v>
      </c>
      <c r="I45" s="13">
        <v>23</v>
      </c>
      <c r="J45" s="13">
        <v>26</v>
      </c>
      <c r="K45" s="14">
        <v>33</v>
      </c>
      <c r="L45" s="15">
        <f>SUM(C45+I45)/2</f>
        <v>22</v>
      </c>
      <c r="M45" s="15">
        <f t="shared" si="69"/>
        <v>22</v>
      </c>
      <c r="N45" s="16">
        <f t="shared" si="69"/>
        <v>31</v>
      </c>
      <c r="O45" s="15">
        <f t="shared" si="76"/>
        <v>146</v>
      </c>
      <c r="P45" s="15">
        <f t="shared" si="70"/>
        <v>142</v>
      </c>
      <c r="Q45" s="16">
        <f t="shared" si="70"/>
        <v>154</v>
      </c>
      <c r="R45" s="14">
        <f t="shared" si="77"/>
        <v>6</v>
      </c>
      <c r="S45" s="16">
        <f t="shared" si="78"/>
        <v>25</v>
      </c>
      <c r="T45" s="16">
        <f t="shared" si="79"/>
        <v>122.33333333333333</v>
      </c>
      <c r="U45" s="16">
        <f t="shared" si="80"/>
        <v>147.33333333333334</v>
      </c>
      <c r="V45" s="16">
        <f t="shared" si="81"/>
        <v>16.9683257918552</v>
      </c>
      <c r="W45" s="17">
        <f t="shared" si="82"/>
        <v>83.031674208144793</v>
      </c>
      <c r="X45" s="12"/>
      <c r="Y45" s="8">
        <f t="shared" si="83"/>
        <v>15.068493150684931</v>
      </c>
      <c r="Z45" s="8">
        <f t="shared" si="71"/>
        <v>15.492957746478872</v>
      </c>
      <c r="AA45" s="9">
        <f t="shared" si="72"/>
        <v>20.129870129870131</v>
      </c>
      <c r="AB45" s="9">
        <f t="shared" si="84"/>
        <v>2.2924674617769805</v>
      </c>
      <c r="AC45" s="8">
        <f t="shared" si="85"/>
        <v>84.93150684931507</v>
      </c>
      <c r="AD45" s="8">
        <f t="shared" si="73"/>
        <v>84.507042253521121</v>
      </c>
      <c r="AE45" s="9">
        <f t="shared" si="74"/>
        <v>79.870129870129873</v>
      </c>
      <c r="AF45" s="8">
        <f t="shared" si="86"/>
        <v>2.2924674617769751</v>
      </c>
    </row>
    <row r="46" spans="1:32" x14ac:dyDescent="0.25">
      <c r="A46" s="1"/>
      <c r="C46" s="13"/>
      <c r="D46" s="13"/>
      <c r="E46" s="13"/>
      <c r="F46" s="13"/>
      <c r="G46" s="13"/>
      <c r="H46" s="13"/>
      <c r="I46" s="13"/>
      <c r="J46" s="13"/>
      <c r="K46" s="13"/>
      <c r="L46" s="18"/>
      <c r="M46" s="18"/>
      <c r="N46" s="18"/>
      <c r="O46" s="18"/>
      <c r="P46" s="18"/>
      <c r="Q46" s="18"/>
      <c r="R46" s="13"/>
      <c r="S46" s="18"/>
      <c r="T46" s="18"/>
      <c r="U46" s="18"/>
      <c r="V46" s="13"/>
      <c r="W46" s="13"/>
      <c r="X46" s="12"/>
      <c r="Y46" s="23"/>
      <c r="Z46" s="23"/>
      <c r="AA46" s="23"/>
      <c r="AB46" s="23"/>
      <c r="AC46" s="23"/>
      <c r="AD46" s="23"/>
      <c r="AE46" s="23"/>
      <c r="AF46" s="23"/>
    </row>
    <row r="47" spans="1:32" x14ac:dyDescent="0.25">
      <c r="A47" s="1" t="s">
        <v>22</v>
      </c>
      <c r="B47" s="2" t="s">
        <v>1</v>
      </c>
      <c r="C47" s="29" t="s">
        <v>2</v>
      </c>
      <c r="D47" s="29"/>
      <c r="E47" s="30"/>
      <c r="F47" s="31" t="s">
        <v>3</v>
      </c>
      <c r="G47" s="29"/>
      <c r="H47" s="30"/>
      <c r="I47" s="31" t="s">
        <v>4</v>
      </c>
      <c r="J47" s="29"/>
      <c r="K47" s="30"/>
      <c r="L47" s="31" t="s">
        <v>5</v>
      </c>
      <c r="M47" s="29"/>
      <c r="N47" s="30"/>
      <c r="O47" s="31" t="s">
        <v>6</v>
      </c>
      <c r="P47" s="29"/>
      <c r="Q47" s="30"/>
      <c r="R47" s="3" t="s">
        <v>7</v>
      </c>
      <c r="S47" s="2" t="s">
        <v>8</v>
      </c>
      <c r="T47" s="2" t="s">
        <v>9</v>
      </c>
      <c r="U47" s="2" t="s">
        <v>10</v>
      </c>
      <c r="V47" s="2" t="s">
        <v>11</v>
      </c>
      <c r="W47" s="4" t="s">
        <v>12</v>
      </c>
      <c r="X47" s="12"/>
      <c r="Y47" s="32" t="s">
        <v>27</v>
      </c>
      <c r="Z47" s="32"/>
      <c r="AA47" s="33"/>
      <c r="AB47" s="24" t="s">
        <v>28</v>
      </c>
      <c r="AC47" s="34" t="s">
        <v>29</v>
      </c>
      <c r="AD47" s="32"/>
      <c r="AE47" s="33"/>
      <c r="AF47" s="25" t="s">
        <v>30</v>
      </c>
    </row>
    <row r="48" spans="1:32" x14ac:dyDescent="0.25">
      <c r="A48" s="5" t="s">
        <v>23</v>
      </c>
      <c r="B48" s="6">
        <v>1</v>
      </c>
      <c r="C48" s="13">
        <v>10</v>
      </c>
      <c r="D48" s="13">
        <v>14</v>
      </c>
      <c r="E48" s="14">
        <v>13</v>
      </c>
      <c r="F48" s="13">
        <v>3</v>
      </c>
      <c r="G48" s="13">
        <v>4</v>
      </c>
      <c r="H48" s="14">
        <v>1</v>
      </c>
      <c r="I48" s="13">
        <v>6</v>
      </c>
      <c r="J48" s="13">
        <v>18</v>
      </c>
      <c r="K48" s="14">
        <v>14</v>
      </c>
      <c r="L48" s="15">
        <f>SUM(C48+I48)/2</f>
        <v>8</v>
      </c>
      <c r="M48" s="15">
        <f t="shared" ref="M48:N54" si="87">SUM(D48+J48)/2</f>
        <v>16</v>
      </c>
      <c r="N48" s="16">
        <f t="shared" si="87"/>
        <v>13.5</v>
      </c>
      <c r="O48" s="15">
        <f>SUM(F48+L48)</f>
        <v>11</v>
      </c>
      <c r="P48" s="15">
        <f t="shared" ref="P48:Q54" si="88">SUM(G48+M48)</f>
        <v>20</v>
      </c>
      <c r="Q48" s="16">
        <f t="shared" si="88"/>
        <v>14.5</v>
      </c>
      <c r="R48" s="14">
        <f>R39</f>
        <v>7</v>
      </c>
      <c r="S48" s="16">
        <f>SUM(L48:N48)/3</f>
        <v>12.5</v>
      </c>
      <c r="T48" s="16">
        <f>SUM(F48:H48)/3</f>
        <v>2.6666666666666665</v>
      </c>
      <c r="U48" s="16">
        <f>SUM(O48:Q48)/3</f>
        <v>15.166666666666666</v>
      </c>
      <c r="V48" s="16">
        <f>SUM(S48/U48)*100</f>
        <v>82.417582417582423</v>
      </c>
      <c r="W48" s="17">
        <f>SUM(T48/U48)*100</f>
        <v>17.58241758241758</v>
      </c>
      <c r="X48" s="12"/>
      <c r="Y48" s="8">
        <f>SUM(L48/O48)*100</f>
        <v>72.727272727272734</v>
      </c>
      <c r="Z48" s="8">
        <f t="shared" ref="Z48:Z54" si="89">SUM(M48/P48)*100</f>
        <v>80</v>
      </c>
      <c r="AA48" s="22">
        <f t="shared" ref="AA48:AA54" si="90">SUM(N48/Q48)*100</f>
        <v>93.103448275862064</v>
      </c>
      <c r="AB48" s="22">
        <f>_xlfn.STDEV.P(Y48:AA48)</f>
        <v>8.4313004709870025</v>
      </c>
      <c r="AC48" s="8">
        <f>SUM(F48/O48)*100</f>
        <v>27.27272727272727</v>
      </c>
      <c r="AD48" s="8">
        <f t="shared" ref="AD48:AD54" si="91">SUM(G48/P48)*100</f>
        <v>20</v>
      </c>
      <c r="AE48" s="22">
        <f t="shared" ref="AE48:AE54" si="92">SUM(H48/Q48)*100</f>
        <v>6.8965517241379306</v>
      </c>
      <c r="AF48" s="8">
        <f>_xlfn.STDEV.P(AC48:AE48)</f>
        <v>8.4313004709870203</v>
      </c>
    </row>
    <row r="49" spans="1:32" x14ac:dyDescent="0.25">
      <c r="A49" s="1"/>
      <c r="B49" s="6">
        <v>2</v>
      </c>
      <c r="C49" s="13">
        <v>56</v>
      </c>
      <c r="D49" s="13">
        <v>49</v>
      </c>
      <c r="E49" s="14">
        <v>51</v>
      </c>
      <c r="F49" s="13">
        <v>28</v>
      </c>
      <c r="G49" s="13">
        <v>25</v>
      </c>
      <c r="H49" s="14">
        <v>37</v>
      </c>
      <c r="I49" s="13">
        <v>160</v>
      </c>
      <c r="J49" s="13">
        <v>179</v>
      </c>
      <c r="K49" s="14">
        <v>186</v>
      </c>
      <c r="L49" s="15">
        <f t="shared" ref="L49:L53" si="93">SUM(C49+I49)/2</f>
        <v>108</v>
      </c>
      <c r="M49" s="15">
        <f t="shared" si="87"/>
        <v>114</v>
      </c>
      <c r="N49" s="16">
        <f t="shared" si="87"/>
        <v>118.5</v>
      </c>
      <c r="O49" s="15">
        <f t="shared" ref="O49:O54" si="94">SUM(F49+L49)</f>
        <v>136</v>
      </c>
      <c r="P49" s="15">
        <f t="shared" si="88"/>
        <v>139</v>
      </c>
      <c r="Q49" s="16">
        <f t="shared" si="88"/>
        <v>155.5</v>
      </c>
      <c r="R49" s="14">
        <f t="shared" ref="R49:R54" si="95">R40</f>
        <v>6</v>
      </c>
      <c r="S49" s="16">
        <f t="shared" ref="S49:S54" si="96">SUM(L49:N49)/3</f>
        <v>113.5</v>
      </c>
      <c r="T49" s="16">
        <f t="shared" ref="T49:T54" si="97">SUM(F49:H49)/3</f>
        <v>30</v>
      </c>
      <c r="U49" s="16">
        <f t="shared" ref="U49:U54" si="98">SUM(O49:Q49)/3</f>
        <v>143.5</v>
      </c>
      <c r="V49" s="16">
        <f t="shared" ref="V49:V54" si="99">SUM(S49/U49)*100</f>
        <v>79.094076655052277</v>
      </c>
      <c r="W49" s="17">
        <f t="shared" ref="W49:W54" si="100">SUM(T49/U49)*100</f>
        <v>20.905923344947734</v>
      </c>
      <c r="X49" s="12"/>
      <c r="Y49" s="8">
        <f t="shared" ref="Y49:Y54" si="101">SUM(L49/O49)*100</f>
        <v>79.411764705882348</v>
      </c>
      <c r="Z49" s="8">
        <f t="shared" si="89"/>
        <v>82.014388489208628</v>
      </c>
      <c r="AA49" s="9">
        <f t="shared" si="90"/>
        <v>76.20578778135048</v>
      </c>
      <c r="AB49" s="9">
        <f t="shared" ref="AB49:AB54" si="102">_xlfn.STDEV.P(Y49:AA49)</f>
        <v>2.3756117523585507</v>
      </c>
      <c r="AC49" s="8">
        <f t="shared" ref="AC49:AC54" si="103">SUM(F49/O49)*100</f>
        <v>20.588235294117645</v>
      </c>
      <c r="AD49" s="8">
        <f t="shared" si="91"/>
        <v>17.985611510791365</v>
      </c>
      <c r="AE49" s="9">
        <f t="shared" si="92"/>
        <v>23.79421221864952</v>
      </c>
      <c r="AF49" s="8">
        <f t="shared" ref="AF49:AF54" si="104">_xlfn.STDEV.P(AC49:AE49)</f>
        <v>2.37561175235856</v>
      </c>
    </row>
    <row r="50" spans="1:32" x14ac:dyDescent="0.25">
      <c r="A50" s="1"/>
      <c r="B50" s="6">
        <v>3</v>
      </c>
      <c r="C50" s="13">
        <v>7</v>
      </c>
      <c r="D50" s="13">
        <v>15</v>
      </c>
      <c r="E50" s="14">
        <v>13</v>
      </c>
      <c r="F50" s="13">
        <v>27</v>
      </c>
      <c r="G50" s="13">
        <v>22</v>
      </c>
      <c r="H50" s="14">
        <v>27</v>
      </c>
      <c r="I50" s="13">
        <v>143</v>
      </c>
      <c r="J50" s="13">
        <v>134</v>
      </c>
      <c r="K50" s="14">
        <v>141</v>
      </c>
      <c r="L50" s="15">
        <f t="shared" si="93"/>
        <v>75</v>
      </c>
      <c r="M50" s="15">
        <f t="shared" si="87"/>
        <v>74.5</v>
      </c>
      <c r="N50" s="16">
        <f t="shared" si="87"/>
        <v>77</v>
      </c>
      <c r="O50" s="15">
        <f t="shared" si="94"/>
        <v>102</v>
      </c>
      <c r="P50" s="15">
        <f t="shared" si="88"/>
        <v>96.5</v>
      </c>
      <c r="Q50" s="16">
        <f t="shared" si="88"/>
        <v>104</v>
      </c>
      <c r="R50" s="14">
        <f t="shared" si="95"/>
        <v>6</v>
      </c>
      <c r="S50" s="16">
        <f t="shared" si="96"/>
        <v>75.5</v>
      </c>
      <c r="T50" s="16">
        <f t="shared" si="97"/>
        <v>25.333333333333332</v>
      </c>
      <c r="U50" s="16">
        <f t="shared" si="98"/>
        <v>100.83333333333333</v>
      </c>
      <c r="V50" s="16">
        <f t="shared" si="99"/>
        <v>74.876033057851245</v>
      </c>
      <c r="W50" s="17">
        <f t="shared" si="100"/>
        <v>25.123966942148762</v>
      </c>
      <c r="X50" s="12"/>
      <c r="Y50" s="8">
        <f t="shared" si="101"/>
        <v>73.529411764705884</v>
      </c>
      <c r="Z50" s="8">
        <f t="shared" si="89"/>
        <v>77.202072538860094</v>
      </c>
      <c r="AA50" s="9">
        <f t="shared" si="90"/>
        <v>74.038461538461547</v>
      </c>
      <c r="AB50" s="9">
        <f t="shared" si="102"/>
        <v>1.624671022973724</v>
      </c>
      <c r="AC50" s="8">
        <f t="shared" si="103"/>
        <v>26.47058823529412</v>
      </c>
      <c r="AD50" s="8">
        <f t="shared" si="91"/>
        <v>22.797927461139896</v>
      </c>
      <c r="AE50" s="9">
        <f t="shared" si="92"/>
        <v>25.961538461538463</v>
      </c>
      <c r="AF50" s="8">
        <f t="shared" si="104"/>
        <v>1.624671022973732</v>
      </c>
    </row>
    <row r="51" spans="1:32" x14ac:dyDescent="0.25">
      <c r="A51" s="1"/>
      <c r="B51" s="6">
        <v>4</v>
      </c>
      <c r="C51" s="13">
        <v>3</v>
      </c>
      <c r="D51" s="13">
        <v>5</v>
      </c>
      <c r="E51" s="14">
        <v>9</v>
      </c>
      <c r="F51" s="13">
        <v>16</v>
      </c>
      <c r="G51" s="13">
        <v>24</v>
      </c>
      <c r="H51" s="14">
        <v>20</v>
      </c>
      <c r="I51" s="13">
        <v>109</v>
      </c>
      <c r="J51" s="13">
        <v>113</v>
      </c>
      <c r="K51" s="14">
        <v>136</v>
      </c>
      <c r="L51" s="15">
        <f t="shared" si="93"/>
        <v>56</v>
      </c>
      <c r="M51" s="15">
        <f t="shared" si="87"/>
        <v>59</v>
      </c>
      <c r="N51" s="16">
        <f t="shared" si="87"/>
        <v>72.5</v>
      </c>
      <c r="O51" s="15">
        <f t="shared" si="94"/>
        <v>72</v>
      </c>
      <c r="P51" s="15">
        <f t="shared" si="88"/>
        <v>83</v>
      </c>
      <c r="Q51" s="16">
        <f t="shared" si="88"/>
        <v>92.5</v>
      </c>
      <c r="R51" s="14">
        <f t="shared" si="95"/>
        <v>6</v>
      </c>
      <c r="S51" s="16">
        <f t="shared" si="96"/>
        <v>62.5</v>
      </c>
      <c r="T51" s="16">
        <f t="shared" si="97"/>
        <v>20</v>
      </c>
      <c r="U51" s="16">
        <f t="shared" si="98"/>
        <v>82.5</v>
      </c>
      <c r="V51" s="16">
        <f t="shared" si="99"/>
        <v>75.757575757575751</v>
      </c>
      <c r="W51" s="17">
        <f t="shared" si="100"/>
        <v>24.242424242424242</v>
      </c>
      <c r="X51" s="12"/>
      <c r="Y51" s="8">
        <f t="shared" si="101"/>
        <v>77.777777777777786</v>
      </c>
      <c r="Z51" s="8">
        <f t="shared" si="89"/>
        <v>71.084337349397586</v>
      </c>
      <c r="AA51" s="9">
        <f t="shared" si="90"/>
        <v>78.378378378378372</v>
      </c>
      <c r="AB51" s="9">
        <f t="shared" si="102"/>
        <v>3.3059861595154829</v>
      </c>
      <c r="AC51" s="8">
        <f t="shared" si="103"/>
        <v>22.222222222222221</v>
      </c>
      <c r="AD51" s="8">
        <f t="shared" si="91"/>
        <v>28.915662650602407</v>
      </c>
      <c r="AE51" s="9">
        <f t="shared" si="92"/>
        <v>21.621621621621621</v>
      </c>
      <c r="AF51" s="8">
        <f t="shared" si="104"/>
        <v>3.3059861595154962</v>
      </c>
    </row>
    <row r="52" spans="1:32" x14ac:dyDescent="0.25">
      <c r="A52" s="1"/>
      <c r="B52" s="6">
        <v>5</v>
      </c>
      <c r="C52" s="13">
        <v>104</v>
      </c>
      <c r="D52" s="13">
        <v>113</v>
      </c>
      <c r="E52" s="14">
        <v>116</v>
      </c>
      <c r="F52" s="13">
        <v>30</v>
      </c>
      <c r="G52" s="13">
        <v>27</v>
      </c>
      <c r="H52" s="14">
        <v>37</v>
      </c>
      <c r="I52" s="13">
        <v>174</v>
      </c>
      <c r="J52" s="13">
        <v>179</v>
      </c>
      <c r="K52" s="14">
        <v>144</v>
      </c>
      <c r="L52" s="15">
        <f t="shared" si="93"/>
        <v>139</v>
      </c>
      <c r="M52" s="15">
        <f t="shared" si="87"/>
        <v>146</v>
      </c>
      <c r="N52" s="16">
        <f t="shared" si="87"/>
        <v>130</v>
      </c>
      <c r="O52" s="15">
        <f t="shared" si="94"/>
        <v>169</v>
      </c>
      <c r="P52" s="15">
        <f t="shared" si="88"/>
        <v>173</v>
      </c>
      <c r="Q52" s="16">
        <f t="shared" si="88"/>
        <v>167</v>
      </c>
      <c r="R52" s="14">
        <f t="shared" si="95"/>
        <v>6</v>
      </c>
      <c r="S52" s="16">
        <f t="shared" si="96"/>
        <v>138.33333333333334</v>
      </c>
      <c r="T52" s="16">
        <f t="shared" si="97"/>
        <v>31.333333333333332</v>
      </c>
      <c r="U52" s="16">
        <f t="shared" si="98"/>
        <v>169.66666666666666</v>
      </c>
      <c r="V52" s="16">
        <f t="shared" si="99"/>
        <v>81.532416502946973</v>
      </c>
      <c r="W52" s="17">
        <f t="shared" si="100"/>
        <v>18.467583497053045</v>
      </c>
      <c r="X52" s="12"/>
      <c r="Y52" s="8">
        <f t="shared" si="101"/>
        <v>82.248520710059168</v>
      </c>
      <c r="Z52" s="8">
        <f t="shared" si="89"/>
        <v>84.393063583815035</v>
      </c>
      <c r="AA52" s="9">
        <f t="shared" si="90"/>
        <v>77.844311377245518</v>
      </c>
      <c r="AB52" s="9">
        <f t="shared" si="102"/>
        <v>2.7260528944014162</v>
      </c>
      <c r="AC52" s="8">
        <f t="shared" si="103"/>
        <v>17.751479289940828</v>
      </c>
      <c r="AD52" s="8">
        <f t="shared" si="91"/>
        <v>15.606936416184972</v>
      </c>
      <c r="AE52" s="9">
        <f t="shared" si="92"/>
        <v>22.155688622754489</v>
      </c>
      <c r="AF52" s="8">
        <f t="shared" si="104"/>
        <v>2.726052894401418</v>
      </c>
    </row>
    <row r="53" spans="1:32" x14ac:dyDescent="0.25">
      <c r="A53" s="1"/>
      <c r="B53" s="6">
        <v>6</v>
      </c>
      <c r="C53" s="13">
        <v>83</v>
      </c>
      <c r="D53" s="13">
        <v>76</v>
      </c>
      <c r="E53" s="14">
        <v>74</v>
      </c>
      <c r="F53" s="13">
        <v>27</v>
      </c>
      <c r="G53" s="13">
        <v>32</v>
      </c>
      <c r="H53" s="14">
        <v>20</v>
      </c>
      <c r="I53" s="13">
        <v>138</v>
      </c>
      <c r="J53" s="13">
        <v>146</v>
      </c>
      <c r="K53" s="14">
        <v>136</v>
      </c>
      <c r="L53" s="15">
        <f t="shared" si="93"/>
        <v>110.5</v>
      </c>
      <c r="M53" s="15">
        <f t="shared" si="87"/>
        <v>111</v>
      </c>
      <c r="N53" s="16">
        <f t="shared" si="87"/>
        <v>105</v>
      </c>
      <c r="O53" s="15">
        <f t="shared" si="94"/>
        <v>137.5</v>
      </c>
      <c r="P53" s="15">
        <f t="shared" si="88"/>
        <v>143</v>
      </c>
      <c r="Q53" s="16">
        <f t="shared" si="88"/>
        <v>125</v>
      </c>
      <c r="R53" s="14">
        <f t="shared" si="95"/>
        <v>6</v>
      </c>
      <c r="S53" s="16">
        <f t="shared" si="96"/>
        <v>108.83333333333333</v>
      </c>
      <c r="T53" s="16">
        <f t="shared" si="97"/>
        <v>26.333333333333332</v>
      </c>
      <c r="U53" s="16">
        <f t="shared" si="98"/>
        <v>135.16666666666666</v>
      </c>
      <c r="V53" s="16">
        <f t="shared" si="99"/>
        <v>80.517879161528981</v>
      </c>
      <c r="W53" s="17">
        <f t="shared" si="100"/>
        <v>19.482120838471022</v>
      </c>
      <c r="X53" s="12"/>
      <c r="Y53" s="8">
        <f t="shared" si="101"/>
        <v>80.36363636363636</v>
      </c>
      <c r="Z53" s="8">
        <f t="shared" si="89"/>
        <v>77.622377622377627</v>
      </c>
      <c r="AA53" s="9">
        <f t="shared" si="90"/>
        <v>84</v>
      </c>
      <c r="AB53" s="9">
        <f t="shared" si="102"/>
        <v>2.6121874012649258</v>
      </c>
      <c r="AC53" s="8">
        <f t="shared" si="103"/>
        <v>19.636363636363637</v>
      </c>
      <c r="AD53" s="8">
        <f t="shared" si="91"/>
        <v>22.377622377622377</v>
      </c>
      <c r="AE53" s="9">
        <f t="shared" si="92"/>
        <v>16</v>
      </c>
      <c r="AF53" s="8">
        <f t="shared" si="104"/>
        <v>2.6121874012649227</v>
      </c>
    </row>
    <row r="54" spans="1:32" x14ac:dyDescent="0.25">
      <c r="A54" s="1"/>
      <c r="B54" s="6">
        <v>7</v>
      </c>
      <c r="C54" s="13">
        <v>76</v>
      </c>
      <c r="D54" s="13">
        <v>57</v>
      </c>
      <c r="E54" s="14">
        <v>63</v>
      </c>
      <c r="F54" s="13">
        <v>15</v>
      </c>
      <c r="G54" s="13">
        <v>32</v>
      </c>
      <c r="H54" s="14">
        <v>16</v>
      </c>
      <c r="I54" s="13">
        <v>130</v>
      </c>
      <c r="J54" s="13">
        <v>98</v>
      </c>
      <c r="K54" s="14">
        <v>102</v>
      </c>
      <c r="L54" s="15">
        <f>SUM(C54+I54)/2</f>
        <v>103</v>
      </c>
      <c r="M54" s="15">
        <f t="shared" si="87"/>
        <v>77.5</v>
      </c>
      <c r="N54" s="16">
        <f t="shared" si="87"/>
        <v>82.5</v>
      </c>
      <c r="O54" s="15">
        <f t="shared" si="94"/>
        <v>118</v>
      </c>
      <c r="P54" s="15">
        <f t="shared" si="88"/>
        <v>109.5</v>
      </c>
      <c r="Q54" s="16">
        <f t="shared" si="88"/>
        <v>98.5</v>
      </c>
      <c r="R54" s="14">
        <f t="shared" si="95"/>
        <v>6</v>
      </c>
      <c r="S54" s="16">
        <f t="shared" si="96"/>
        <v>87.666666666666671</v>
      </c>
      <c r="T54" s="16">
        <f t="shared" si="97"/>
        <v>21</v>
      </c>
      <c r="U54" s="16">
        <f t="shared" si="98"/>
        <v>108.66666666666667</v>
      </c>
      <c r="V54" s="16">
        <f t="shared" si="99"/>
        <v>80.674846625766875</v>
      </c>
      <c r="W54" s="17">
        <f t="shared" si="100"/>
        <v>19.325153374233128</v>
      </c>
      <c r="X54" s="12"/>
      <c r="Y54" s="8">
        <f t="shared" si="101"/>
        <v>87.288135593220346</v>
      </c>
      <c r="Z54" s="8">
        <f t="shared" si="89"/>
        <v>70.776255707762559</v>
      </c>
      <c r="AA54" s="9">
        <f t="shared" si="90"/>
        <v>83.756345177664969</v>
      </c>
      <c r="AB54" s="9">
        <f t="shared" si="102"/>
        <v>7.0992835596109876</v>
      </c>
      <c r="AC54" s="8">
        <f t="shared" si="103"/>
        <v>12.711864406779661</v>
      </c>
      <c r="AD54" s="8">
        <f t="shared" si="91"/>
        <v>29.223744292237441</v>
      </c>
      <c r="AE54" s="9">
        <f t="shared" si="92"/>
        <v>16.243654822335024</v>
      </c>
      <c r="AF54" s="8">
        <f t="shared" si="104"/>
        <v>7.0992835596109822</v>
      </c>
    </row>
    <row r="55" spans="1:32" x14ac:dyDescent="0.25">
      <c r="A55" s="1"/>
      <c r="C55" s="13"/>
      <c r="D55" s="13"/>
      <c r="E55" s="13"/>
      <c r="F55" s="13"/>
      <c r="G55" s="13"/>
      <c r="H55" s="13"/>
      <c r="I55" s="13"/>
      <c r="J55" s="13"/>
      <c r="K55" s="13"/>
      <c r="L55" s="18"/>
      <c r="M55" s="18"/>
      <c r="N55" s="18"/>
      <c r="O55" s="18"/>
      <c r="P55" s="18"/>
      <c r="Q55" s="18"/>
      <c r="R55" s="13"/>
      <c r="S55" s="18"/>
      <c r="T55" s="18"/>
      <c r="U55" s="18"/>
      <c r="V55" s="13"/>
      <c r="W55" s="13"/>
      <c r="X55" s="12"/>
      <c r="Y55" s="23"/>
      <c r="Z55" s="23"/>
      <c r="AA55" s="23"/>
      <c r="AB55" s="23"/>
      <c r="AC55" s="23"/>
      <c r="AD55" s="23"/>
      <c r="AE55" s="23"/>
      <c r="AF55" s="23"/>
    </row>
    <row r="56" spans="1:32" x14ac:dyDescent="0.25">
      <c r="A56" s="1" t="s">
        <v>24</v>
      </c>
      <c r="B56" s="2" t="s">
        <v>1</v>
      </c>
      <c r="C56" s="29" t="s">
        <v>2</v>
      </c>
      <c r="D56" s="29"/>
      <c r="E56" s="30"/>
      <c r="F56" s="31" t="s">
        <v>3</v>
      </c>
      <c r="G56" s="29"/>
      <c r="H56" s="30"/>
      <c r="I56" s="31" t="s">
        <v>4</v>
      </c>
      <c r="J56" s="29"/>
      <c r="K56" s="30"/>
      <c r="L56" s="31" t="s">
        <v>5</v>
      </c>
      <c r="M56" s="29"/>
      <c r="N56" s="30"/>
      <c r="O56" s="31" t="s">
        <v>6</v>
      </c>
      <c r="P56" s="29"/>
      <c r="Q56" s="30"/>
      <c r="R56" s="3" t="s">
        <v>7</v>
      </c>
      <c r="S56" s="2" t="s">
        <v>8</v>
      </c>
      <c r="T56" s="2" t="s">
        <v>9</v>
      </c>
      <c r="U56" s="2" t="s">
        <v>10</v>
      </c>
      <c r="V56" s="2" t="s">
        <v>11</v>
      </c>
      <c r="W56" s="4" t="s">
        <v>12</v>
      </c>
      <c r="X56" s="12"/>
      <c r="Y56" s="32" t="s">
        <v>27</v>
      </c>
      <c r="Z56" s="32"/>
      <c r="AA56" s="33"/>
      <c r="AB56" s="24" t="s">
        <v>28</v>
      </c>
      <c r="AC56" s="34" t="s">
        <v>29</v>
      </c>
      <c r="AD56" s="32"/>
      <c r="AE56" s="33"/>
      <c r="AF56" s="25" t="s">
        <v>30</v>
      </c>
    </row>
    <row r="57" spans="1:32" x14ac:dyDescent="0.25">
      <c r="A57" s="5" t="s">
        <v>25</v>
      </c>
      <c r="B57" s="6">
        <v>1</v>
      </c>
      <c r="C57" s="13">
        <v>1</v>
      </c>
      <c r="D57" s="13">
        <v>1</v>
      </c>
      <c r="E57" s="14">
        <v>1</v>
      </c>
      <c r="F57" s="13">
        <v>22</v>
      </c>
      <c r="G57" s="13">
        <v>22</v>
      </c>
      <c r="H57" s="14">
        <v>16</v>
      </c>
      <c r="I57" s="13">
        <v>1</v>
      </c>
      <c r="J57" s="13">
        <v>2</v>
      </c>
      <c r="K57" s="14">
        <v>1</v>
      </c>
      <c r="L57" s="15">
        <f>SUM(C57+I57)/2</f>
        <v>1</v>
      </c>
      <c r="M57" s="15">
        <f t="shared" ref="M57:N63" si="105">SUM(D57+J57)/2</f>
        <v>1.5</v>
      </c>
      <c r="N57" s="16">
        <f t="shared" si="105"/>
        <v>1</v>
      </c>
      <c r="O57" s="15">
        <f>SUM(F57+L57)</f>
        <v>23</v>
      </c>
      <c r="P57" s="15">
        <f t="shared" ref="P57:Q63" si="106">SUM(G57+M57)</f>
        <v>23.5</v>
      </c>
      <c r="Q57" s="16">
        <f t="shared" si="106"/>
        <v>17</v>
      </c>
      <c r="R57" s="14">
        <f>R48</f>
        <v>7</v>
      </c>
      <c r="S57" s="16">
        <f>SUM(L57:N57)/3</f>
        <v>1.1666666666666667</v>
      </c>
      <c r="T57" s="16">
        <f>SUM(F57:H57)/3</f>
        <v>20</v>
      </c>
      <c r="U57" s="16">
        <f>SUM(O57:Q57)/3</f>
        <v>21.166666666666668</v>
      </c>
      <c r="V57" s="16">
        <f>SUM(S57/U57)*100</f>
        <v>5.5118110236220472</v>
      </c>
      <c r="W57" s="17">
        <f>SUM(T57/U57)*100</f>
        <v>94.488188976377955</v>
      </c>
      <c r="X57" s="12"/>
      <c r="Y57" s="8">
        <f>SUM(L57/O57)*100</f>
        <v>4.3478260869565215</v>
      </c>
      <c r="Z57" s="8">
        <f t="shared" ref="Z57:Z63" si="107">SUM(M57/P57)*100</f>
        <v>6.3829787234042552</v>
      </c>
      <c r="AA57" s="22">
        <f t="shared" ref="AA57:AA63" si="108">SUM(N57/Q57)*100</f>
        <v>5.8823529411764701</v>
      </c>
      <c r="AB57" s="22">
        <f>_xlfn.STDEV.P(Y57:AA57)</f>
        <v>0.86584865843309289</v>
      </c>
      <c r="AC57" s="8">
        <f>SUM(F57/O57)*100</f>
        <v>95.652173913043484</v>
      </c>
      <c r="AD57" s="8">
        <f t="shared" ref="AD57:AD63" si="109">SUM(G57/P57)*100</f>
        <v>93.61702127659575</v>
      </c>
      <c r="AE57" s="22">
        <f t="shared" ref="AE57:AE63" si="110">SUM(H57/Q57)*100</f>
        <v>94.117647058823522</v>
      </c>
      <c r="AF57" s="8">
        <f>_xlfn.STDEV.P(AC57:AE57)</f>
        <v>0.86584865843309677</v>
      </c>
    </row>
    <row r="58" spans="1:32" x14ac:dyDescent="0.25">
      <c r="B58" s="6">
        <v>2</v>
      </c>
      <c r="C58" s="13">
        <v>6</v>
      </c>
      <c r="D58" s="13">
        <v>6</v>
      </c>
      <c r="E58" s="14">
        <v>7</v>
      </c>
      <c r="F58" s="13">
        <v>184</v>
      </c>
      <c r="G58" s="13">
        <v>182</v>
      </c>
      <c r="H58" s="14">
        <v>183</v>
      </c>
      <c r="I58" s="13">
        <v>2</v>
      </c>
      <c r="J58" s="13">
        <v>6</v>
      </c>
      <c r="K58" s="14">
        <v>3</v>
      </c>
      <c r="L58" s="15">
        <f t="shared" ref="L58:L62" si="111">SUM(C58+I58)/2</f>
        <v>4</v>
      </c>
      <c r="M58" s="15">
        <f t="shared" si="105"/>
        <v>6</v>
      </c>
      <c r="N58" s="16">
        <f t="shared" si="105"/>
        <v>5</v>
      </c>
      <c r="O58" s="15">
        <f t="shared" ref="O58:O63" si="112">SUM(F58+L58)</f>
        <v>188</v>
      </c>
      <c r="P58" s="15">
        <f t="shared" si="106"/>
        <v>188</v>
      </c>
      <c r="Q58" s="16">
        <f t="shared" si="106"/>
        <v>188</v>
      </c>
      <c r="R58" s="14">
        <f t="shared" ref="R58:R63" si="113">R49</f>
        <v>6</v>
      </c>
      <c r="S58" s="16">
        <f t="shared" ref="S58:S63" si="114">SUM(L58:N58)/3</f>
        <v>5</v>
      </c>
      <c r="T58" s="16">
        <f t="shared" ref="T58:T63" si="115">SUM(F58:H58)/3</f>
        <v>183</v>
      </c>
      <c r="U58" s="16">
        <f t="shared" ref="U58:U63" si="116">SUM(O58:Q58)/3</f>
        <v>188</v>
      </c>
      <c r="V58" s="16">
        <f t="shared" ref="V58:V63" si="117">SUM(S58/U58)*100</f>
        <v>2.6595744680851063</v>
      </c>
      <c r="W58" s="17">
        <f t="shared" ref="W58:W63" si="118">SUM(T58/U58)*100</f>
        <v>97.340425531914903</v>
      </c>
      <c r="X58" s="12"/>
      <c r="Y58" s="8">
        <f t="shared" ref="Y58:Y63" si="119">SUM(L58/O58)*100</f>
        <v>2.1276595744680851</v>
      </c>
      <c r="Z58" s="8">
        <f t="shared" si="107"/>
        <v>3.1914893617021276</v>
      </c>
      <c r="AA58" s="9">
        <f t="shared" si="108"/>
        <v>2.6595744680851063</v>
      </c>
      <c r="AB58" s="9">
        <f t="shared" ref="AB58:AB63" si="120">_xlfn.STDEV.P(Y58:AA58)</f>
        <v>0.43430669198283239</v>
      </c>
      <c r="AC58" s="8">
        <f t="shared" ref="AC58:AC63" si="121">SUM(F58/O58)*100</f>
        <v>97.872340425531917</v>
      </c>
      <c r="AD58" s="8">
        <f t="shared" si="109"/>
        <v>96.808510638297875</v>
      </c>
      <c r="AE58" s="9">
        <f t="shared" si="110"/>
        <v>97.340425531914903</v>
      </c>
      <c r="AF58" s="8">
        <f t="shared" ref="AF58:AF63" si="122">_xlfn.STDEV.P(AC58:AE58)</f>
        <v>0.43430669198283262</v>
      </c>
    </row>
    <row r="59" spans="1:32" x14ac:dyDescent="0.25">
      <c r="B59" s="6">
        <v>3</v>
      </c>
      <c r="C59" s="13">
        <v>3</v>
      </c>
      <c r="D59" s="13">
        <v>2</v>
      </c>
      <c r="E59" s="14">
        <v>1</v>
      </c>
      <c r="F59" s="13">
        <v>151</v>
      </c>
      <c r="G59" s="13">
        <v>140</v>
      </c>
      <c r="H59" s="14">
        <v>184</v>
      </c>
      <c r="I59" s="13">
        <v>5</v>
      </c>
      <c r="J59" s="13">
        <v>6</v>
      </c>
      <c r="K59" s="14">
        <v>8</v>
      </c>
      <c r="L59" s="15">
        <f t="shared" si="111"/>
        <v>4</v>
      </c>
      <c r="M59" s="15">
        <f t="shared" si="105"/>
        <v>4</v>
      </c>
      <c r="N59" s="16">
        <f t="shared" si="105"/>
        <v>4.5</v>
      </c>
      <c r="O59" s="15">
        <f t="shared" si="112"/>
        <v>155</v>
      </c>
      <c r="P59" s="15">
        <f t="shared" si="106"/>
        <v>144</v>
      </c>
      <c r="Q59" s="16">
        <f t="shared" si="106"/>
        <v>188.5</v>
      </c>
      <c r="R59" s="14">
        <f t="shared" si="113"/>
        <v>6</v>
      </c>
      <c r="S59" s="16">
        <f t="shared" si="114"/>
        <v>4.166666666666667</v>
      </c>
      <c r="T59" s="16">
        <f t="shared" si="115"/>
        <v>158.33333333333334</v>
      </c>
      <c r="U59" s="16">
        <f t="shared" si="116"/>
        <v>162.5</v>
      </c>
      <c r="V59" s="16">
        <f t="shared" si="117"/>
        <v>2.5641025641025643</v>
      </c>
      <c r="W59" s="17">
        <f t="shared" si="118"/>
        <v>97.435897435897445</v>
      </c>
      <c r="X59" s="12"/>
      <c r="Y59" s="8">
        <f t="shared" si="119"/>
        <v>2.5806451612903225</v>
      </c>
      <c r="Z59" s="8">
        <f t="shared" si="107"/>
        <v>2.7777777777777777</v>
      </c>
      <c r="AA59" s="9">
        <f t="shared" si="108"/>
        <v>2.3872679045092835</v>
      </c>
      <c r="AB59" s="9">
        <f t="shared" si="120"/>
        <v>0.15942744537302692</v>
      </c>
      <c r="AC59" s="8">
        <f t="shared" si="121"/>
        <v>97.41935483870968</v>
      </c>
      <c r="AD59" s="8">
        <f t="shared" si="109"/>
        <v>97.222222222222214</v>
      </c>
      <c r="AE59" s="9">
        <f t="shared" si="110"/>
        <v>97.612732095490713</v>
      </c>
      <c r="AF59" s="8">
        <f t="shared" si="122"/>
        <v>0.15942744537302894</v>
      </c>
    </row>
    <row r="60" spans="1:32" x14ac:dyDescent="0.25">
      <c r="B60" s="6">
        <v>4</v>
      </c>
      <c r="C60" s="13">
        <v>2</v>
      </c>
      <c r="D60" s="13">
        <v>1</v>
      </c>
      <c r="E60" s="14">
        <v>1</v>
      </c>
      <c r="F60" s="13">
        <v>122</v>
      </c>
      <c r="G60" s="13">
        <v>130</v>
      </c>
      <c r="H60" s="14">
        <v>159</v>
      </c>
      <c r="I60" s="13">
        <v>12</v>
      </c>
      <c r="J60" s="13">
        <v>4</v>
      </c>
      <c r="K60" s="14">
        <v>5</v>
      </c>
      <c r="L60" s="15">
        <f t="shared" si="111"/>
        <v>7</v>
      </c>
      <c r="M60" s="15">
        <f t="shared" si="105"/>
        <v>2.5</v>
      </c>
      <c r="N60" s="16">
        <f t="shared" si="105"/>
        <v>3</v>
      </c>
      <c r="O60" s="15">
        <f t="shared" si="112"/>
        <v>129</v>
      </c>
      <c r="P60" s="15">
        <f t="shared" si="106"/>
        <v>132.5</v>
      </c>
      <c r="Q60" s="16">
        <f t="shared" si="106"/>
        <v>162</v>
      </c>
      <c r="R60" s="14">
        <f t="shared" si="113"/>
        <v>6</v>
      </c>
      <c r="S60" s="16">
        <f t="shared" si="114"/>
        <v>4.166666666666667</v>
      </c>
      <c r="T60" s="16">
        <f t="shared" si="115"/>
        <v>137</v>
      </c>
      <c r="U60" s="16">
        <f t="shared" si="116"/>
        <v>141.16666666666666</v>
      </c>
      <c r="V60" s="16">
        <f t="shared" si="117"/>
        <v>2.9515938606847705</v>
      </c>
      <c r="W60" s="17">
        <f t="shared" si="118"/>
        <v>97.048406139315233</v>
      </c>
      <c r="X60" s="12"/>
      <c r="Y60" s="8">
        <f t="shared" si="119"/>
        <v>5.4263565891472867</v>
      </c>
      <c r="Z60" s="8">
        <f t="shared" si="107"/>
        <v>1.8867924528301887</v>
      </c>
      <c r="AA60" s="9">
        <f t="shared" si="108"/>
        <v>1.8518518518518516</v>
      </c>
      <c r="AB60" s="9">
        <f t="shared" si="120"/>
        <v>1.6768627863313497</v>
      </c>
      <c r="AC60" s="8">
        <f t="shared" si="121"/>
        <v>94.573643410852711</v>
      </c>
      <c r="AD60" s="8">
        <f t="shared" si="109"/>
        <v>98.113207547169807</v>
      </c>
      <c r="AE60" s="9">
        <f t="shared" si="110"/>
        <v>98.148148148148152</v>
      </c>
      <c r="AF60" s="8">
        <f t="shared" si="122"/>
        <v>1.6768627863313512</v>
      </c>
    </row>
    <row r="61" spans="1:32" x14ac:dyDescent="0.25">
      <c r="B61" s="6">
        <v>5</v>
      </c>
      <c r="C61" s="13">
        <v>5</v>
      </c>
      <c r="D61" s="13">
        <v>7</v>
      </c>
      <c r="E61" s="14">
        <v>9</v>
      </c>
      <c r="F61" s="13">
        <v>190</v>
      </c>
      <c r="G61" s="13">
        <v>156</v>
      </c>
      <c r="H61" s="14">
        <v>177</v>
      </c>
      <c r="I61" s="13">
        <v>5</v>
      </c>
      <c r="J61" s="13">
        <v>21</v>
      </c>
      <c r="K61" s="14">
        <v>4</v>
      </c>
      <c r="L61" s="15">
        <f t="shared" si="111"/>
        <v>5</v>
      </c>
      <c r="M61" s="15">
        <f t="shared" si="105"/>
        <v>14</v>
      </c>
      <c r="N61" s="16">
        <f t="shared" si="105"/>
        <v>6.5</v>
      </c>
      <c r="O61" s="15">
        <f t="shared" si="112"/>
        <v>195</v>
      </c>
      <c r="P61" s="15">
        <f t="shared" si="106"/>
        <v>170</v>
      </c>
      <c r="Q61" s="16">
        <f t="shared" si="106"/>
        <v>183.5</v>
      </c>
      <c r="R61" s="14">
        <f t="shared" si="113"/>
        <v>6</v>
      </c>
      <c r="S61" s="16">
        <f t="shared" si="114"/>
        <v>8.5</v>
      </c>
      <c r="T61" s="16">
        <f t="shared" si="115"/>
        <v>174.33333333333334</v>
      </c>
      <c r="U61" s="16">
        <f t="shared" si="116"/>
        <v>182.83333333333334</v>
      </c>
      <c r="V61" s="16">
        <f t="shared" si="117"/>
        <v>4.649042844120328</v>
      </c>
      <c r="W61" s="17">
        <f t="shared" si="118"/>
        <v>95.350957155879669</v>
      </c>
      <c r="X61" s="12"/>
      <c r="Y61" s="8">
        <f t="shared" si="119"/>
        <v>2.5641025641025639</v>
      </c>
      <c r="Z61" s="8">
        <f t="shared" si="107"/>
        <v>8.235294117647058</v>
      </c>
      <c r="AA61" s="9">
        <f t="shared" si="108"/>
        <v>3.5422343324250685</v>
      </c>
      <c r="AB61" s="9">
        <f t="shared" si="120"/>
        <v>2.4752994328602385</v>
      </c>
      <c r="AC61" s="8">
        <f t="shared" si="121"/>
        <v>97.435897435897431</v>
      </c>
      <c r="AD61" s="8">
        <f t="shared" si="109"/>
        <v>91.764705882352942</v>
      </c>
      <c r="AE61" s="9">
        <f t="shared" si="110"/>
        <v>96.457765667574932</v>
      </c>
      <c r="AF61" s="8">
        <f t="shared" si="122"/>
        <v>2.4752994328602376</v>
      </c>
    </row>
    <row r="62" spans="1:32" x14ac:dyDescent="0.25">
      <c r="B62" s="6">
        <v>6</v>
      </c>
      <c r="C62" s="13">
        <v>6</v>
      </c>
      <c r="D62" s="13">
        <v>3</v>
      </c>
      <c r="E62" s="14">
        <v>4</v>
      </c>
      <c r="F62" s="13">
        <v>126</v>
      </c>
      <c r="G62" s="13">
        <v>161</v>
      </c>
      <c r="H62" s="14">
        <v>148</v>
      </c>
      <c r="I62" s="13">
        <v>10</v>
      </c>
      <c r="J62" s="13">
        <v>6</v>
      </c>
      <c r="K62" s="14">
        <v>7</v>
      </c>
      <c r="L62" s="15">
        <f t="shared" si="111"/>
        <v>8</v>
      </c>
      <c r="M62" s="15">
        <f t="shared" si="105"/>
        <v>4.5</v>
      </c>
      <c r="N62" s="16">
        <f t="shared" si="105"/>
        <v>5.5</v>
      </c>
      <c r="O62" s="15">
        <f t="shared" si="112"/>
        <v>134</v>
      </c>
      <c r="P62" s="15">
        <f t="shared" si="106"/>
        <v>165.5</v>
      </c>
      <c r="Q62" s="16">
        <f t="shared" si="106"/>
        <v>153.5</v>
      </c>
      <c r="R62" s="14">
        <f t="shared" si="113"/>
        <v>6</v>
      </c>
      <c r="S62" s="16">
        <f t="shared" si="114"/>
        <v>6</v>
      </c>
      <c r="T62" s="16">
        <f t="shared" si="115"/>
        <v>145</v>
      </c>
      <c r="U62" s="16">
        <f t="shared" si="116"/>
        <v>151</v>
      </c>
      <c r="V62" s="16">
        <f t="shared" si="117"/>
        <v>3.9735099337748347</v>
      </c>
      <c r="W62" s="17">
        <f t="shared" si="118"/>
        <v>96.026490066225165</v>
      </c>
      <c r="X62" s="12"/>
      <c r="Y62" s="8">
        <f t="shared" si="119"/>
        <v>5.9701492537313428</v>
      </c>
      <c r="Z62" s="8">
        <f t="shared" si="107"/>
        <v>2.7190332326283988</v>
      </c>
      <c r="AA62" s="9">
        <f t="shared" si="108"/>
        <v>3.5830618892508146</v>
      </c>
      <c r="AB62" s="9">
        <f t="shared" si="120"/>
        <v>1.3749540189402543</v>
      </c>
      <c r="AC62" s="8">
        <f t="shared" si="121"/>
        <v>94.029850746268664</v>
      </c>
      <c r="AD62" s="8">
        <f t="shared" si="109"/>
        <v>97.280966767371595</v>
      </c>
      <c r="AE62" s="9">
        <f t="shared" si="110"/>
        <v>96.416938110749186</v>
      </c>
      <c r="AF62" s="8">
        <f t="shared" si="122"/>
        <v>1.3749540189402472</v>
      </c>
    </row>
    <row r="63" spans="1:32" x14ac:dyDescent="0.25">
      <c r="B63" s="6">
        <v>7</v>
      </c>
      <c r="C63" s="13">
        <v>5</v>
      </c>
      <c r="D63" s="13">
        <v>8</v>
      </c>
      <c r="E63" s="14">
        <v>7</v>
      </c>
      <c r="F63" s="13">
        <v>147</v>
      </c>
      <c r="G63" s="13">
        <v>146</v>
      </c>
      <c r="H63" s="14">
        <v>144</v>
      </c>
      <c r="I63" s="13">
        <v>4</v>
      </c>
      <c r="J63" s="13">
        <v>10</v>
      </c>
      <c r="K63" s="14">
        <v>5</v>
      </c>
      <c r="L63" s="15">
        <f>SUM(C63+I63)/2</f>
        <v>4.5</v>
      </c>
      <c r="M63" s="15">
        <f t="shared" si="105"/>
        <v>9</v>
      </c>
      <c r="N63" s="16">
        <f t="shared" si="105"/>
        <v>6</v>
      </c>
      <c r="O63" s="15">
        <f t="shared" si="112"/>
        <v>151.5</v>
      </c>
      <c r="P63" s="15">
        <f t="shared" si="106"/>
        <v>155</v>
      </c>
      <c r="Q63" s="16">
        <f t="shared" si="106"/>
        <v>150</v>
      </c>
      <c r="R63" s="14">
        <f t="shared" si="113"/>
        <v>6</v>
      </c>
      <c r="S63" s="16">
        <f t="shared" si="114"/>
        <v>6.5</v>
      </c>
      <c r="T63" s="16">
        <f t="shared" si="115"/>
        <v>145.66666666666666</v>
      </c>
      <c r="U63" s="16">
        <f t="shared" si="116"/>
        <v>152.16666666666666</v>
      </c>
      <c r="V63" s="16">
        <f t="shared" si="117"/>
        <v>4.2716319824753564</v>
      </c>
      <c r="W63" s="17">
        <f t="shared" si="118"/>
        <v>95.728368017524645</v>
      </c>
      <c r="X63" s="12"/>
      <c r="Y63" s="8">
        <f t="shared" si="119"/>
        <v>2.9702970297029703</v>
      </c>
      <c r="Z63" s="8">
        <f t="shared" si="107"/>
        <v>5.806451612903226</v>
      </c>
      <c r="AA63" s="9">
        <f t="shared" si="108"/>
        <v>4</v>
      </c>
      <c r="AB63" s="9">
        <f t="shared" si="120"/>
        <v>1.1722404217094999</v>
      </c>
      <c r="AC63" s="8">
        <f t="shared" si="121"/>
        <v>97.029702970297024</v>
      </c>
      <c r="AD63" s="8">
        <f t="shared" si="109"/>
        <v>94.193548387096769</v>
      </c>
      <c r="AE63" s="9">
        <f t="shared" si="110"/>
        <v>96</v>
      </c>
      <c r="AF63" s="8">
        <f t="shared" si="122"/>
        <v>1.1722404217095006</v>
      </c>
    </row>
  </sheetData>
  <mergeCells count="49">
    <mergeCell ref="AC38:AE38"/>
    <mergeCell ref="Y47:AA47"/>
    <mergeCell ref="AC47:AE47"/>
    <mergeCell ref="Y56:AA56"/>
    <mergeCell ref="AC56:AE56"/>
    <mergeCell ref="AC2:AE2"/>
    <mergeCell ref="Y11:AA11"/>
    <mergeCell ref="AC11:AE11"/>
    <mergeCell ref="Y20:AA20"/>
    <mergeCell ref="AC20:AE20"/>
    <mergeCell ref="Y2:AA2"/>
    <mergeCell ref="Y29:AA29"/>
    <mergeCell ref="AC29:AE29"/>
    <mergeCell ref="C56:E56"/>
    <mergeCell ref="F56:H56"/>
    <mergeCell ref="I56:K56"/>
    <mergeCell ref="L56:N56"/>
    <mergeCell ref="O56:Q56"/>
    <mergeCell ref="Y38:AA38"/>
    <mergeCell ref="C38:E38"/>
    <mergeCell ref="F38:H38"/>
    <mergeCell ref="I38:K38"/>
    <mergeCell ref="L38:N38"/>
    <mergeCell ref="O38:Q38"/>
    <mergeCell ref="C47:E47"/>
    <mergeCell ref="F47:H47"/>
    <mergeCell ref="I47:K47"/>
    <mergeCell ref="L47:N47"/>
    <mergeCell ref="O47:Q47"/>
    <mergeCell ref="C20:E20"/>
    <mergeCell ref="F20:H20"/>
    <mergeCell ref="I20:K20"/>
    <mergeCell ref="L20:N20"/>
    <mergeCell ref="O20:Q20"/>
    <mergeCell ref="C29:E29"/>
    <mergeCell ref="F29:H29"/>
    <mergeCell ref="I29:K29"/>
    <mergeCell ref="L29:N29"/>
    <mergeCell ref="O29:Q29"/>
    <mergeCell ref="C2:E2"/>
    <mergeCell ref="F2:H2"/>
    <mergeCell ref="I2:K2"/>
    <mergeCell ref="L2:N2"/>
    <mergeCell ref="O2:Q2"/>
    <mergeCell ref="C11:E11"/>
    <mergeCell ref="F11:H11"/>
    <mergeCell ref="I11:K11"/>
    <mergeCell ref="L11:N11"/>
    <mergeCell ref="O11:Q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B5518D-4747-4345-AA14-A517B9026314}">
  <dimension ref="A2:Y63"/>
  <sheetViews>
    <sheetView zoomScale="85" zoomScaleNormal="85" workbookViewId="0"/>
  </sheetViews>
  <sheetFormatPr defaultRowHeight="15" x14ac:dyDescent="0.25"/>
  <cols>
    <col min="3" max="3" width="9.140625" customWidth="1"/>
  </cols>
  <sheetData>
    <row r="2" spans="1:25" x14ac:dyDescent="0.25">
      <c r="A2" s="1" t="s">
        <v>0</v>
      </c>
      <c r="B2" s="2" t="s">
        <v>1</v>
      </c>
      <c r="C2" s="29" t="s">
        <v>2</v>
      </c>
      <c r="D2" s="29"/>
      <c r="E2" s="30"/>
      <c r="F2" s="29" t="s">
        <v>3</v>
      </c>
      <c r="G2" s="29"/>
      <c r="H2" s="30"/>
      <c r="I2" s="29" t="s">
        <v>4</v>
      </c>
      <c r="J2" s="29"/>
      <c r="K2" s="30"/>
      <c r="L2" s="29" t="s">
        <v>26</v>
      </c>
      <c r="M2" s="29"/>
      <c r="N2" s="30"/>
      <c r="O2" s="29" t="s">
        <v>6</v>
      </c>
      <c r="P2" s="29"/>
      <c r="Q2" s="30"/>
      <c r="R2" s="3" t="s">
        <v>31</v>
      </c>
      <c r="S2" s="3" t="s">
        <v>7</v>
      </c>
      <c r="T2" s="2" t="s">
        <v>8</v>
      </c>
      <c r="U2" s="2" t="s">
        <v>9</v>
      </c>
      <c r="V2" s="4" t="s">
        <v>10</v>
      </c>
      <c r="X2" s="2" t="s">
        <v>28</v>
      </c>
      <c r="Y2" s="4" t="s">
        <v>30</v>
      </c>
    </row>
    <row r="3" spans="1:25" x14ac:dyDescent="0.25">
      <c r="A3" s="5" t="s">
        <v>13</v>
      </c>
      <c r="B3" s="6">
        <v>1</v>
      </c>
      <c r="C3" s="26">
        <f>SUM((Colonies!C3)*(10^7))*20</f>
        <v>4600000000</v>
      </c>
      <c r="D3" s="26">
        <f>SUM((Colonies!D3)*(10^7))*20</f>
        <v>4200000000</v>
      </c>
      <c r="E3" s="27">
        <f>SUM((Colonies!E3)*(10^7))*20</f>
        <v>4000000000</v>
      </c>
      <c r="F3" s="26">
        <f>SUM((Colonies!F3)*(10^7))*20</f>
        <v>0</v>
      </c>
      <c r="G3" s="26">
        <f>SUM((Colonies!G3)*(10^7))*20</f>
        <v>0</v>
      </c>
      <c r="H3" s="27">
        <f>SUM((Colonies!H3)*(10^7))*20</f>
        <v>0</v>
      </c>
      <c r="I3" s="26">
        <f>SUM((Colonies!I3)*(10^7))*20</f>
        <v>3400000000</v>
      </c>
      <c r="J3" s="26">
        <f>SUM((Colonies!J3)*(10^7))*20</f>
        <v>3400000000</v>
      </c>
      <c r="K3" s="27">
        <f>SUM((Colonies!K3)*(10^7))*20</f>
        <v>4000000000</v>
      </c>
      <c r="L3" s="26">
        <f>SUM((Colonies!L3)*(10^7))*20</f>
        <v>4000000000</v>
      </c>
      <c r="M3" s="26">
        <f>SUM((Colonies!M3)*(10^7))*20</f>
        <v>3800000000</v>
      </c>
      <c r="N3" s="27">
        <f>SUM((Colonies!N3)*(10^7))*20</f>
        <v>4000000000</v>
      </c>
      <c r="O3" s="26">
        <f>SUM((Colonies!O3)*(10^7))*20</f>
        <v>4000000000</v>
      </c>
      <c r="P3" s="26">
        <f>SUM((Colonies!P3)*(10^7))*20</f>
        <v>3800000000</v>
      </c>
      <c r="Q3" s="27">
        <f>SUM((Colonies!Q3)*(10^7))*20</f>
        <v>4000000000</v>
      </c>
      <c r="R3" s="11" t="s">
        <v>32</v>
      </c>
      <c r="S3" s="11">
        <v>7</v>
      </c>
      <c r="T3" s="27">
        <f>SUM(L3:N3)/3</f>
        <v>3933333333.3333335</v>
      </c>
      <c r="U3" s="27">
        <f>SUM(F3:H3)/3</f>
        <v>0</v>
      </c>
      <c r="V3" s="26">
        <f>SUM(O3:Q3)/3</f>
        <v>3933333333.3333335</v>
      </c>
      <c r="W3" s="7"/>
      <c r="X3" s="27">
        <f>_xlfn.STDEV.P(L3:N3)</f>
        <v>94280904.158206344</v>
      </c>
      <c r="Y3" s="26">
        <f>_xlfn.STDEV.P(F3:H3)</f>
        <v>0</v>
      </c>
    </row>
    <row r="4" spans="1:25" x14ac:dyDescent="0.25">
      <c r="A4" s="1"/>
      <c r="B4" s="6">
        <v>2</v>
      </c>
      <c r="C4" s="26">
        <f>SUM((Colonies!C4)*(10^6))*20</f>
        <v>2080000000</v>
      </c>
      <c r="D4" s="26">
        <f>SUM((Colonies!D4)*(10^6))*20</f>
        <v>1740000000</v>
      </c>
      <c r="E4" s="28">
        <f>SUM((Colonies!E4)*(10^6))*20</f>
        <v>1860000000</v>
      </c>
      <c r="F4" s="26">
        <f>SUM((Colonies!F4)*(10^6))*20</f>
        <v>0</v>
      </c>
      <c r="G4" s="26">
        <f>SUM((Colonies!G4)*(10^6))*20</f>
        <v>0</v>
      </c>
      <c r="H4" s="28">
        <f>SUM((Colonies!H4)*(10^6))*20</f>
        <v>0</v>
      </c>
      <c r="I4" s="26">
        <f>SUM((Colonies!I4)*(10^6))*20</f>
        <v>2740000000</v>
      </c>
      <c r="J4" s="26">
        <f>SUM((Colonies!J4)*(10^6))*20</f>
        <v>3020000000</v>
      </c>
      <c r="K4" s="28">
        <f>SUM((Colonies!K4)*(10^6))*20</f>
        <v>3480000000</v>
      </c>
      <c r="L4" s="26">
        <f>SUM((Colonies!L4)*(10^6))*20</f>
        <v>2410000000</v>
      </c>
      <c r="M4" s="26">
        <f>SUM((Colonies!M4)*(10^6))*20</f>
        <v>2380000000</v>
      </c>
      <c r="N4" s="28">
        <f>SUM((Colonies!N4)*(10^6))*20</f>
        <v>2670000000</v>
      </c>
      <c r="O4" s="26">
        <f>SUM((Colonies!O4)*(10^6))*20</f>
        <v>2410000000</v>
      </c>
      <c r="P4" s="26">
        <f>SUM((Colonies!P4)*(10^6))*20</f>
        <v>2380000000</v>
      </c>
      <c r="Q4" s="28">
        <f>SUM((Colonies!Q4)*(10^6))*20</f>
        <v>2670000000</v>
      </c>
      <c r="R4" s="6" t="s">
        <v>32</v>
      </c>
      <c r="S4" s="6">
        <v>6</v>
      </c>
      <c r="T4" s="28">
        <f t="shared" ref="T4:T9" si="0">SUM(L4:N4)/3</f>
        <v>2486666666.6666665</v>
      </c>
      <c r="U4" s="28">
        <f t="shared" ref="U4:U9" si="1">SUM(F4:H4)/3</f>
        <v>0</v>
      </c>
      <c r="V4" s="26">
        <f t="shared" ref="V4:V9" si="2">SUM(O4:Q4)/3</f>
        <v>2486666666.6666665</v>
      </c>
      <c r="W4" s="7"/>
      <c r="X4" s="28">
        <f t="shared" ref="X4:X9" si="3">_xlfn.STDEV.P(L4:N4)</f>
        <v>130213499.8974974</v>
      </c>
      <c r="Y4" s="26">
        <f t="shared" ref="Y4:Y9" si="4">_xlfn.STDEV.P(F4:H4)</f>
        <v>0</v>
      </c>
    </row>
    <row r="5" spans="1:25" x14ac:dyDescent="0.25">
      <c r="A5" s="1"/>
      <c r="B5" s="6">
        <v>3</v>
      </c>
      <c r="C5" s="26">
        <f>SUM((Colonies!C5)*(10^6))*20</f>
        <v>380000000</v>
      </c>
      <c r="D5" s="26">
        <f>SUM((Colonies!D5)*(10^6))*20</f>
        <v>400000000</v>
      </c>
      <c r="E5" s="28">
        <f>SUM((Colonies!E5)*(10^6))*20</f>
        <v>740000000</v>
      </c>
      <c r="F5" s="26">
        <f>SUM((Colonies!F5)*(10^6))*20</f>
        <v>0</v>
      </c>
      <c r="G5" s="26">
        <f>SUM((Colonies!G5)*(10^6))*20</f>
        <v>0</v>
      </c>
      <c r="H5" s="28">
        <f>SUM((Colonies!H5)*(10^6))*20</f>
        <v>0</v>
      </c>
      <c r="I5" s="26">
        <f>SUM((Colonies!I5)*(10^6))*20</f>
        <v>3620000000</v>
      </c>
      <c r="J5" s="26">
        <f>SUM((Colonies!J5)*(10^6))*20</f>
        <v>3600000000</v>
      </c>
      <c r="K5" s="28">
        <f>SUM((Colonies!K5)*(10^6))*20</f>
        <v>3360000000</v>
      </c>
      <c r="L5" s="26">
        <f>SUM((Colonies!L5)*(10^6))*20</f>
        <v>2000000000</v>
      </c>
      <c r="M5" s="26">
        <f>SUM((Colonies!M5)*(10^6))*20</f>
        <v>2000000000</v>
      </c>
      <c r="N5" s="28">
        <f>SUM((Colonies!N5)*(10^6))*20</f>
        <v>2050000000</v>
      </c>
      <c r="O5" s="26">
        <f>SUM((Colonies!O5)*(10^6))*20</f>
        <v>2000000000</v>
      </c>
      <c r="P5" s="26">
        <f>SUM((Colonies!P5)*(10^6))*20</f>
        <v>2000000000</v>
      </c>
      <c r="Q5" s="28">
        <f>SUM((Colonies!Q5)*(10^6))*20</f>
        <v>2050000000</v>
      </c>
      <c r="R5" s="6" t="s">
        <v>32</v>
      </c>
      <c r="S5" s="6">
        <v>6</v>
      </c>
      <c r="T5" s="28">
        <f t="shared" si="0"/>
        <v>2016666666.6666667</v>
      </c>
      <c r="U5" s="28">
        <f t="shared" si="1"/>
        <v>0</v>
      </c>
      <c r="V5" s="26">
        <f t="shared" si="2"/>
        <v>2016666666.6666667</v>
      </c>
      <c r="W5" s="7"/>
      <c r="X5" s="28">
        <f t="shared" si="3"/>
        <v>23570226.039551586</v>
      </c>
      <c r="Y5" s="26">
        <f t="shared" si="4"/>
        <v>0</v>
      </c>
    </row>
    <row r="6" spans="1:25" x14ac:dyDescent="0.25">
      <c r="A6" s="1"/>
      <c r="B6" s="6">
        <v>4</v>
      </c>
      <c r="C6" s="26">
        <f>SUM((Colonies!C6)*(10^6))*20</f>
        <v>340000000</v>
      </c>
      <c r="D6" s="26">
        <f>SUM((Colonies!D6)*(10^6))*20</f>
        <v>380000000</v>
      </c>
      <c r="E6" s="28">
        <f>SUM((Colonies!E6)*(10^6))*20</f>
        <v>520000000</v>
      </c>
      <c r="F6" s="26">
        <f>SUM((Colonies!F6)*(10^6))*20</f>
        <v>0</v>
      </c>
      <c r="G6" s="26">
        <f>SUM((Colonies!G6)*(10^6))*20</f>
        <v>0</v>
      </c>
      <c r="H6" s="28">
        <f>SUM((Colonies!H6)*(10^6))*20</f>
        <v>0</v>
      </c>
      <c r="I6" s="26">
        <f>SUM((Colonies!I6)*(10^6))*20</f>
        <v>3140000000</v>
      </c>
      <c r="J6" s="26">
        <f>SUM((Colonies!J6)*(10^6))*20</f>
        <v>2960000000</v>
      </c>
      <c r="K6" s="28">
        <f>SUM((Colonies!K6)*(10^6))*20</f>
        <v>3260000000</v>
      </c>
      <c r="L6" s="26">
        <f>SUM((Colonies!L6)*(10^6))*20</f>
        <v>1740000000</v>
      </c>
      <c r="M6" s="26">
        <f>SUM((Colonies!M6)*(10^6))*20</f>
        <v>1670000000</v>
      </c>
      <c r="N6" s="28">
        <f>SUM((Colonies!N6)*(10^6))*20</f>
        <v>1890000000</v>
      </c>
      <c r="O6" s="26">
        <f>SUM((Colonies!O6)*(10^6))*20</f>
        <v>1740000000</v>
      </c>
      <c r="P6" s="26">
        <f>SUM((Colonies!P6)*(10^6))*20</f>
        <v>1670000000</v>
      </c>
      <c r="Q6" s="28">
        <f>SUM((Colonies!Q6)*(10^6))*20</f>
        <v>1890000000</v>
      </c>
      <c r="R6" s="6" t="s">
        <v>32</v>
      </c>
      <c r="S6" s="6">
        <v>6</v>
      </c>
      <c r="T6" s="28">
        <f t="shared" si="0"/>
        <v>1766666666.6666667</v>
      </c>
      <c r="U6" s="28">
        <f t="shared" si="1"/>
        <v>0</v>
      </c>
      <c r="V6" s="26">
        <f t="shared" si="2"/>
        <v>1766666666.6666667</v>
      </c>
      <c r="W6" s="7"/>
      <c r="X6" s="28">
        <f t="shared" si="3"/>
        <v>91772665.98624137</v>
      </c>
      <c r="Y6" s="26">
        <f t="shared" si="4"/>
        <v>0</v>
      </c>
    </row>
    <row r="7" spans="1:25" x14ac:dyDescent="0.25">
      <c r="A7" s="1"/>
      <c r="B7" s="6">
        <v>5</v>
      </c>
      <c r="C7" s="26">
        <f>SUM((Colonies!C7)*(10^6))*20</f>
        <v>3000000000</v>
      </c>
      <c r="D7" s="26">
        <f>SUM((Colonies!D7)*(10^6))*20</f>
        <v>3440000000</v>
      </c>
      <c r="E7" s="28">
        <f>SUM((Colonies!E7)*(10^6))*20</f>
        <v>2560000000</v>
      </c>
      <c r="F7" s="26">
        <f>SUM((Colonies!F7)*(10^6))*20</f>
        <v>0</v>
      </c>
      <c r="G7" s="26">
        <f>SUM((Colonies!G7)*(10^6))*20</f>
        <v>0</v>
      </c>
      <c r="H7" s="28">
        <f>SUM((Colonies!H7)*(10^6))*20</f>
        <v>0</v>
      </c>
      <c r="I7" s="26">
        <f>SUM((Colonies!I7)*(10^6))*20</f>
        <v>4640000000</v>
      </c>
      <c r="J7" s="26">
        <f>SUM((Colonies!J7)*(10^6))*20</f>
        <v>3960000000</v>
      </c>
      <c r="K7" s="28">
        <f>SUM((Colonies!K7)*(10^6))*20</f>
        <v>3880000000</v>
      </c>
      <c r="L7" s="26">
        <f>SUM((Colonies!L7)*(10^6))*20</f>
        <v>3820000000</v>
      </c>
      <c r="M7" s="26">
        <f>SUM((Colonies!M7)*(10^6))*20</f>
        <v>3700000000</v>
      </c>
      <c r="N7" s="28">
        <f>SUM((Colonies!N7)*(10^6))*20</f>
        <v>3220000000</v>
      </c>
      <c r="O7" s="26">
        <f>SUM((Colonies!O7)*(10^6))*20</f>
        <v>3820000000</v>
      </c>
      <c r="P7" s="26">
        <f>SUM((Colonies!P7)*(10^6))*20</f>
        <v>3700000000</v>
      </c>
      <c r="Q7" s="28">
        <f>SUM((Colonies!Q7)*(10^6))*20</f>
        <v>3220000000</v>
      </c>
      <c r="R7" s="6" t="s">
        <v>32</v>
      </c>
      <c r="S7" s="6">
        <v>6</v>
      </c>
      <c r="T7" s="28">
        <f t="shared" si="0"/>
        <v>3580000000</v>
      </c>
      <c r="U7" s="28">
        <f t="shared" si="1"/>
        <v>0</v>
      </c>
      <c r="V7" s="26">
        <f t="shared" si="2"/>
        <v>3580000000</v>
      </c>
      <c r="W7" s="7"/>
      <c r="X7" s="28">
        <f t="shared" si="3"/>
        <v>259229627.9363144</v>
      </c>
      <c r="Y7" s="26">
        <f t="shared" si="4"/>
        <v>0</v>
      </c>
    </row>
    <row r="8" spans="1:25" x14ac:dyDescent="0.25">
      <c r="A8" s="1"/>
      <c r="B8" s="6">
        <v>6</v>
      </c>
      <c r="C8" s="26">
        <f>SUM((Colonies!C8)*(10^6))*20</f>
        <v>1760000000</v>
      </c>
      <c r="D8" s="26">
        <f>SUM((Colonies!D8)*(10^6))*20</f>
        <v>1940000000</v>
      </c>
      <c r="E8" s="28">
        <f>SUM((Colonies!E8)*(10^6))*20</f>
        <v>1800000000</v>
      </c>
      <c r="F8" s="26">
        <f>SUM((Colonies!F8)*(10^6))*20</f>
        <v>0</v>
      </c>
      <c r="G8" s="26">
        <f>SUM((Colonies!G8)*(10^6))*20</f>
        <v>0</v>
      </c>
      <c r="H8" s="28">
        <f>SUM((Colonies!H8)*(10^6))*20</f>
        <v>0</v>
      </c>
      <c r="I8" s="26">
        <f>SUM((Colonies!I8)*(10^6))*20</f>
        <v>2680000000</v>
      </c>
      <c r="J8" s="26">
        <f>SUM((Colonies!J8)*(10^6))*20</f>
        <v>3380000000</v>
      </c>
      <c r="K8" s="28">
        <f>SUM((Colonies!K8)*(10^6))*20</f>
        <v>3280000000</v>
      </c>
      <c r="L8" s="26">
        <f>SUM((Colonies!L8)*(10^6))*20</f>
        <v>2220000000</v>
      </c>
      <c r="M8" s="26">
        <f>SUM((Colonies!M8)*(10^6))*20</f>
        <v>2660000000</v>
      </c>
      <c r="N8" s="28">
        <f>SUM((Colonies!N8)*(10^6))*20</f>
        <v>2540000000</v>
      </c>
      <c r="O8" s="26">
        <f>SUM((Colonies!O8)*(10^6))*20</f>
        <v>2220000000</v>
      </c>
      <c r="P8" s="26">
        <f>SUM((Colonies!P8)*(10^6))*20</f>
        <v>2660000000</v>
      </c>
      <c r="Q8" s="28">
        <f>SUM((Colonies!Q8)*(10^6))*20</f>
        <v>2540000000</v>
      </c>
      <c r="R8" s="6" t="s">
        <v>32</v>
      </c>
      <c r="S8" s="6">
        <v>6</v>
      </c>
      <c r="T8" s="28">
        <f t="shared" si="0"/>
        <v>2473333333.3333335</v>
      </c>
      <c r="U8" s="28">
        <f t="shared" si="1"/>
        <v>0</v>
      </c>
      <c r="V8" s="26">
        <f t="shared" si="2"/>
        <v>2473333333.3333335</v>
      </c>
      <c r="W8" s="7"/>
      <c r="X8" s="28">
        <f t="shared" si="3"/>
        <v>185711843.69578823</v>
      </c>
      <c r="Y8" s="26">
        <f t="shared" si="4"/>
        <v>0</v>
      </c>
    </row>
    <row r="9" spans="1:25" x14ac:dyDescent="0.25">
      <c r="A9" s="1"/>
      <c r="B9" s="6">
        <v>7</v>
      </c>
      <c r="C9" s="26">
        <f>SUM((Colonies!C9)*(10^6))*20</f>
        <v>1120000000</v>
      </c>
      <c r="D9" s="26">
        <f>SUM((Colonies!D9)*(10^6))*20</f>
        <v>1360000000</v>
      </c>
      <c r="E9" s="28">
        <f>SUM((Colonies!E9)*(10^6))*20</f>
        <v>1400000000</v>
      </c>
      <c r="F9" s="26">
        <f>SUM((Colonies!F9)*(10^6))*20</f>
        <v>0</v>
      </c>
      <c r="G9" s="26">
        <f>SUM((Colonies!G9)*(10^6))*20</f>
        <v>0</v>
      </c>
      <c r="H9" s="28">
        <f>SUM((Colonies!H9)*(10^6))*20</f>
        <v>0</v>
      </c>
      <c r="I9" s="26">
        <f>SUM((Colonies!I9)*(10^6))*20</f>
        <v>2120000000</v>
      </c>
      <c r="J9" s="26">
        <f>SUM((Colonies!J9)*(10^6))*20</f>
        <v>2240000000</v>
      </c>
      <c r="K9" s="28">
        <f>SUM((Colonies!K9)*(10^6))*20</f>
        <v>2520000000</v>
      </c>
      <c r="L9" s="26">
        <f>SUM((Colonies!L9)*(10^6))*20</f>
        <v>1620000000</v>
      </c>
      <c r="M9" s="26">
        <f>SUM((Colonies!M9)*(10^6))*20</f>
        <v>1800000000</v>
      </c>
      <c r="N9" s="28">
        <f>SUM((Colonies!N9)*(10^6))*20</f>
        <v>1960000000</v>
      </c>
      <c r="O9" s="26">
        <f>SUM((Colonies!O9)*(10^6))*20</f>
        <v>1620000000</v>
      </c>
      <c r="P9" s="26">
        <f>SUM((Colonies!P9)*(10^6))*20</f>
        <v>1800000000</v>
      </c>
      <c r="Q9" s="28">
        <f>SUM((Colonies!Q9)*(10^6))*20</f>
        <v>1960000000</v>
      </c>
      <c r="R9" s="6" t="s">
        <v>32</v>
      </c>
      <c r="S9" s="6">
        <v>6</v>
      </c>
      <c r="T9" s="28">
        <f t="shared" si="0"/>
        <v>1793333333.3333333</v>
      </c>
      <c r="U9" s="28">
        <f t="shared" si="1"/>
        <v>0</v>
      </c>
      <c r="V9" s="26">
        <f t="shared" si="2"/>
        <v>1793333333.3333333</v>
      </c>
      <c r="W9" s="7"/>
      <c r="X9" s="28">
        <f t="shared" si="3"/>
        <v>138884444.37333104</v>
      </c>
      <c r="Y9" s="26">
        <f t="shared" si="4"/>
        <v>0</v>
      </c>
    </row>
    <row r="10" spans="1:25" x14ac:dyDescent="0.25">
      <c r="A10" s="1"/>
    </row>
    <row r="11" spans="1:25" x14ac:dyDescent="0.25">
      <c r="A11" s="1" t="s">
        <v>14</v>
      </c>
      <c r="B11" s="2" t="s">
        <v>1</v>
      </c>
      <c r="C11" s="29" t="s">
        <v>2</v>
      </c>
      <c r="D11" s="29"/>
      <c r="E11" s="30"/>
      <c r="F11" s="29" t="s">
        <v>3</v>
      </c>
      <c r="G11" s="29"/>
      <c r="H11" s="30"/>
      <c r="I11" s="29" t="s">
        <v>4</v>
      </c>
      <c r="J11" s="29"/>
      <c r="K11" s="30"/>
      <c r="L11" s="29" t="s">
        <v>26</v>
      </c>
      <c r="M11" s="29"/>
      <c r="N11" s="30"/>
      <c r="O11" s="29" t="s">
        <v>6</v>
      </c>
      <c r="P11" s="29"/>
      <c r="Q11" s="30"/>
      <c r="R11" s="3" t="s">
        <v>31</v>
      </c>
      <c r="S11" s="3" t="s">
        <v>7</v>
      </c>
      <c r="T11" s="2" t="s">
        <v>8</v>
      </c>
      <c r="U11" s="2" t="s">
        <v>9</v>
      </c>
      <c r="V11" s="4" t="s">
        <v>10</v>
      </c>
      <c r="X11" s="2" t="s">
        <v>28</v>
      </c>
      <c r="Y11" s="4" t="s">
        <v>30</v>
      </c>
    </row>
    <row r="12" spans="1:25" x14ac:dyDescent="0.25">
      <c r="A12" s="5" t="s">
        <v>15</v>
      </c>
      <c r="B12" s="6">
        <v>1</v>
      </c>
      <c r="C12" s="26">
        <f>SUM((Colonies!C12)*(10^7))*20</f>
        <v>0</v>
      </c>
      <c r="D12" s="26">
        <f>SUM((Colonies!D12)*(10^7))*20</f>
        <v>0</v>
      </c>
      <c r="E12" s="27">
        <f>SUM((Colonies!E12)*(10^7))*20</f>
        <v>0</v>
      </c>
      <c r="F12" s="26">
        <f>SUM((Colonies!F12)*(10^7))*20</f>
        <v>3000000000</v>
      </c>
      <c r="G12" s="26">
        <f>SUM((Colonies!G12)*(10^7))*20</f>
        <v>4200000000</v>
      </c>
      <c r="H12" s="27">
        <f>SUM((Colonies!H12)*(10^7))*20</f>
        <v>5000000000</v>
      </c>
      <c r="I12" s="26">
        <f>SUM((Colonies!I12)*(10^7))*20</f>
        <v>0</v>
      </c>
      <c r="J12" s="26">
        <f>SUM((Colonies!J12)*(10^7))*20</f>
        <v>0</v>
      </c>
      <c r="K12" s="27">
        <f>SUM((Colonies!K12)*(10^7))*20</f>
        <v>0</v>
      </c>
      <c r="L12" s="26">
        <f>SUM((Colonies!L12)*(10^7))*20</f>
        <v>0</v>
      </c>
      <c r="M12" s="26">
        <f>SUM((Colonies!M12)*(10^7))*20</f>
        <v>0</v>
      </c>
      <c r="N12" s="27">
        <f>SUM((Colonies!N12)*(10^7))*20</f>
        <v>0</v>
      </c>
      <c r="O12" s="26">
        <f>SUM((Colonies!O12)*(10^7))*20</f>
        <v>3000000000</v>
      </c>
      <c r="P12" s="26">
        <f>SUM((Colonies!P12)*(10^7))*20</f>
        <v>4200000000</v>
      </c>
      <c r="Q12" s="27">
        <f>SUM((Colonies!Q12)*(10^7))*20</f>
        <v>5000000000</v>
      </c>
      <c r="R12" s="11" t="s">
        <v>32</v>
      </c>
      <c r="S12" s="11">
        <v>7</v>
      </c>
      <c r="T12" s="27">
        <f>SUM(L12:N12)/3</f>
        <v>0</v>
      </c>
      <c r="U12" s="27">
        <f>SUM(F12:H12)/3</f>
        <v>4066666666.6666665</v>
      </c>
      <c r="V12" s="26">
        <f>SUM(O12:Q12)/3</f>
        <v>4066666666.6666665</v>
      </c>
      <c r="W12" s="7"/>
      <c r="X12" s="27">
        <f>_xlfn.STDEV.P(L12:N12)</f>
        <v>0</v>
      </c>
      <c r="Y12" s="26">
        <f>_xlfn.STDEV.P(F12:H12)</f>
        <v>821921867.06253016</v>
      </c>
    </row>
    <row r="13" spans="1:25" x14ac:dyDescent="0.25">
      <c r="A13" s="1"/>
      <c r="B13" s="6">
        <v>2</v>
      </c>
      <c r="C13" s="26">
        <f>SUM((Colonies!C13)*(10^6))*20</f>
        <v>0</v>
      </c>
      <c r="D13" s="26">
        <f>SUM((Colonies!D13)*(10^6))*20</f>
        <v>0</v>
      </c>
      <c r="E13" s="28">
        <f>SUM((Colonies!E13)*(10^6))*20</f>
        <v>0</v>
      </c>
      <c r="F13" s="26">
        <f>SUM((Colonies!F13)*(10^6))*20</f>
        <v>3680000000</v>
      </c>
      <c r="G13" s="26">
        <f>SUM((Colonies!G13)*(10^6))*20</f>
        <v>4260000000</v>
      </c>
      <c r="H13" s="28">
        <f>SUM((Colonies!H13)*(10^6))*20</f>
        <v>3400000000</v>
      </c>
      <c r="I13" s="26">
        <f>SUM((Colonies!I13)*(10^6))*20</f>
        <v>0</v>
      </c>
      <c r="J13" s="26">
        <f>SUM((Colonies!J13)*(10^6))*20</f>
        <v>0</v>
      </c>
      <c r="K13" s="28">
        <f>SUM((Colonies!K13)*(10^6))*20</f>
        <v>0</v>
      </c>
      <c r="L13" s="26">
        <f>SUM((Colonies!L13)*(10^6))*20</f>
        <v>0</v>
      </c>
      <c r="M13" s="26">
        <f>SUM((Colonies!M13)*(10^6))*20</f>
        <v>0</v>
      </c>
      <c r="N13" s="28">
        <f>SUM((Colonies!N13)*(10^6))*20</f>
        <v>0</v>
      </c>
      <c r="O13" s="26">
        <f>SUM((Colonies!O13)*(10^6))*20</f>
        <v>3680000000</v>
      </c>
      <c r="P13" s="26">
        <f>SUM((Colonies!P13)*(10^6))*20</f>
        <v>4260000000</v>
      </c>
      <c r="Q13" s="28">
        <f>SUM((Colonies!Q13)*(10^6))*20</f>
        <v>3400000000</v>
      </c>
      <c r="R13" s="6" t="s">
        <v>32</v>
      </c>
      <c r="S13" s="6">
        <v>6</v>
      </c>
      <c r="T13" s="28">
        <f t="shared" ref="T13:T18" si="5">SUM(L13:N13)/3</f>
        <v>0</v>
      </c>
      <c r="U13" s="28">
        <f t="shared" ref="U13:U18" si="6">SUM(F13:H13)/3</f>
        <v>3780000000</v>
      </c>
      <c r="V13" s="26">
        <f t="shared" ref="V13:V18" si="7">SUM(O13:Q13)/3</f>
        <v>3780000000</v>
      </c>
      <c r="W13" s="7"/>
      <c r="X13" s="28">
        <f t="shared" ref="X13:X18" si="8">_xlfn.STDEV.P(L13:N13)</f>
        <v>0</v>
      </c>
      <c r="Y13" s="26">
        <f t="shared" ref="Y13:Y18" si="9">_xlfn.STDEV.P(F13:H13)</f>
        <v>358143360.49502116</v>
      </c>
    </row>
    <row r="14" spans="1:25" x14ac:dyDescent="0.25">
      <c r="A14" s="1"/>
      <c r="B14" s="6">
        <v>3</v>
      </c>
      <c r="C14" s="26">
        <f>SUM((Colonies!C14)*(10^6))*20</f>
        <v>0</v>
      </c>
      <c r="D14" s="26">
        <f>SUM((Colonies!D14)*(10^6))*20</f>
        <v>0</v>
      </c>
      <c r="E14" s="28">
        <f>SUM((Colonies!E14)*(10^6))*20</f>
        <v>0</v>
      </c>
      <c r="F14" s="26">
        <f>SUM((Colonies!F14)*(10^6))*20</f>
        <v>3860000000</v>
      </c>
      <c r="G14" s="26">
        <f>SUM((Colonies!G14)*(10^6))*20</f>
        <v>3640000000</v>
      </c>
      <c r="H14" s="28">
        <f>SUM((Colonies!H14)*(10^6))*20</f>
        <v>3920000000</v>
      </c>
      <c r="I14" s="26">
        <f>SUM((Colonies!I14)*(10^6))*20</f>
        <v>0</v>
      </c>
      <c r="J14" s="26">
        <f>SUM((Colonies!J14)*(10^6))*20</f>
        <v>0</v>
      </c>
      <c r="K14" s="28">
        <f>SUM((Colonies!K14)*(10^6))*20</f>
        <v>0</v>
      </c>
      <c r="L14" s="26">
        <f>SUM((Colonies!L14)*(10^6))*20</f>
        <v>0</v>
      </c>
      <c r="M14" s="26">
        <f>SUM((Colonies!M14)*(10^6))*20</f>
        <v>0</v>
      </c>
      <c r="N14" s="28">
        <f>SUM((Colonies!N14)*(10^6))*20</f>
        <v>0</v>
      </c>
      <c r="O14" s="26">
        <f>SUM((Colonies!O14)*(10^6))*20</f>
        <v>3860000000</v>
      </c>
      <c r="P14" s="26">
        <f>SUM((Colonies!P14)*(10^6))*20</f>
        <v>3640000000</v>
      </c>
      <c r="Q14" s="28">
        <f>SUM((Colonies!Q14)*(10^6))*20</f>
        <v>3920000000</v>
      </c>
      <c r="R14" s="6" t="s">
        <v>32</v>
      </c>
      <c r="S14" s="6">
        <v>6</v>
      </c>
      <c r="T14" s="28">
        <f t="shared" si="5"/>
        <v>0</v>
      </c>
      <c r="U14" s="28">
        <f t="shared" si="6"/>
        <v>3806666666.6666665</v>
      </c>
      <c r="V14" s="26">
        <f t="shared" si="7"/>
        <v>3806666666.6666665</v>
      </c>
      <c r="W14" s="7"/>
      <c r="X14" s="28">
        <f t="shared" si="8"/>
        <v>0</v>
      </c>
      <c r="Y14" s="26">
        <f t="shared" si="9"/>
        <v>120369800.56845193</v>
      </c>
    </row>
    <row r="15" spans="1:25" x14ac:dyDescent="0.25">
      <c r="A15" s="1"/>
      <c r="B15" s="6">
        <v>4</v>
      </c>
      <c r="C15" s="26">
        <f>SUM((Colonies!C15)*(10^6))*20</f>
        <v>0</v>
      </c>
      <c r="D15" s="26">
        <f>SUM((Colonies!D15)*(10^6))*20</f>
        <v>0</v>
      </c>
      <c r="E15" s="28">
        <f>SUM((Colonies!E15)*(10^6))*20</f>
        <v>0</v>
      </c>
      <c r="F15" s="26">
        <f>SUM((Colonies!F15)*(10^6))*20</f>
        <v>3000000000</v>
      </c>
      <c r="G15" s="26">
        <f>SUM((Colonies!G15)*(10^6))*20</f>
        <v>3520000000</v>
      </c>
      <c r="H15" s="28">
        <f>SUM((Colonies!H15)*(10^6))*20</f>
        <v>3120000000</v>
      </c>
      <c r="I15" s="26">
        <f>SUM((Colonies!I15)*(10^6))*20</f>
        <v>0</v>
      </c>
      <c r="J15" s="26">
        <f>SUM((Colonies!J15)*(10^6))*20</f>
        <v>0</v>
      </c>
      <c r="K15" s="28">
        <f>SUM((Colonies!K15)*(10^6))*20</f>
        <v>0</v>
      </c>
      <c r="L15" s="26">
        <f>SUM((Colonies!L15)*(10^6))*20</f>
        <v>0</v>
      </c>
      <c r="M15" s="26">
        <f>SUM((Colonies!M15)*(10^6))*20</f>
        <v>0</v>
      </c>
      <c r="N15" s="28">
        <f>SUM((Colonies!N15)*(10^6))*20</f>
        <v>0</v>
      </c>
      <c r="O15" s="26">
        <f>SUM((Colonies!O15)*(10^6))*20</f>
        <v>3000000000</v>
      </c>
      <c r="P15" s="26">
        <f>SUM((Colonies!P15)*(10^6))*20</f>
        <v>3520000000</v>
      </c>
      <c r="Q15" s="28">
        <f>SUM((Colonies!Q15)*(10^6))*20</f>
        <v>3120000000</v>
      </c>
      <c r="R15" s="6" t="s">
        <v>32</v>
      </c>
      <c r="S15" s="6">
        <v>6</v>
      </c>
      <c r="T15" s="28">
        <f t="shared" si="5"/>
        <v>0</v>
      </c>
      <c r="U15" s="28">
        <f t="shared" si="6"/>
        <v>3213333333.3333335</v>
      </c>
      <c r="V15" s="26">
        <f t="shared" si="7"/>
        <v>3213333333.3333335</v>
      </c>
      <c r="W15" s="7"/>
      <c r="X15" s="28">
        <f t="shared" si="8"/>
        <v>0</v>
      </c>
      <c r="Y15" s="26">
        <f t="shared" si="9"/>
        <v>222311093.34044087</v>
      </c>
    </row>
    <row r="16" spans="1:25" x14ac:dyDescent="0.25">
      <c r="A16" s="1"/>
      <c r="B16" s="6">
        <v>5</v>
      </c>
      <c r="C16" s="26">
        <f>SUM((Colonies!C16)*(10^6))*20</f>
        <v>0</v>
      </c>
      <c r="D16" s="26">
        <f>SUM((Colonies!D16)*(10^6))*20</f>
        <v>0</v>
      </c>
      <c r="E16" s="28">
        <f>SUM((Colonies!E16)*(10^6))*20</f>
        <v>0</v>
      </c>
      <c r="F16" s="26">
        <f>SUM((Colonies!F16)*(10^6))*20</f>
        <v>4300000000</v>
      </c>
      <c r="G16" s="26">
        <f>SUM((Colonies!G16)*(10^6))*20</f>
        <v>3940000000</v>
      </c>
      <c r="H16" s="28">
        <f>SUM((Colonies!H16)*(10^6))*20</f>
        <v>4160000000</v>
      </c>
      <c r="I16" s="26">
        <f>SUM((Colonies!I16)*(10^6))*20</f>
        <v>0</v>
      </c>
      <c r="J16" s="26">
        <f>SUM((Colonies!J16)*(10^6))*20</f>
        <v>0</v>
      </c>
      <c r="K16" s="28">
        <f>SUM((Colonies!K16)*(10^6))*20</f>
        <v>0</v>
      </c>
      <c r="L16" s="26">
        <f>SUM((Colonies!L16)*(10^6))*20</f>
        <v>0</v>
      </c>
      <c r="M16" s="26">
        <f>SUM((Colonies!M16)*(10^6))*20</f>
        <v>0</v>
      </c>
      <c r="N16" s="28">
        <f>SUM((Colonies!N16)*(10^6))*20</f>
        <v>0</v>
      </c>
      <c r="O16" s="26">
        <f>SUM((Colonies!O16)*(10^6))*20</f>
        <v>4300000000</v>
      </c>
      <c r="P16" s="26">
        <f>SUM((Colonies!P16)*(10^6))*20</f>
        <v>3940000000</v>
      </c>
      <c r="Q16" s="28">
        <f>SUM((Colonies!Q16)*(10^6))*20</f>
        <v>4160000000</v>
      </c>
      <c r="R16" s="6" t="s">
        <v>32</v>
      </c>
      <c r="S16" s="6">
        <v>6</v>
      </c>
      <c r="T16" s="28">
        <f t="shared" si="5"/>
        <v>0</v>
      </c>
      <c r="U16" s="28">
        <f t="shared" si="6"/>
        <v>4133333333.3333335</v>
      </c>
      <c r="V16" s="26">
        <f t="shared" si="7"/>
        <v>4133333333.3333335</v>
      </c>
      <c r="W16" s="7"/>
      <c r="X16" s="28">
        <f t="shared" si="8"/>
        <v>0</v>
      </c>
      <c r="Y16" s="26">
        <f t="shared" si="9"/>
        <v>148174071.80595246</v>
      </c>
    </row>
    <row r="17" spans="1:25" x14ac:dyDescent="0.25">
      <c r="A17" s="1"/>
      <c r="B17" s="6">
        <v>6</v>
      </c>
      <c r="C17" s="26">
        <f>SUM((Colonies!C17)*(10^6))*20</f>
        <v>0</v>
      </c>
      <c r="D17" s="26">
        <f>SUM((Colonies!D17)*(10^6))*20</f>
        <v>0</v>
      </c>
      <c r="E17" s="28">
        <f>SUM((Colonies!E17)*(10^6))*20</f>
        <v>0</v>
      </c>
      <c r="F17" s="26">
        <f>SUM((Colonies!F17)*(10^6))*20</f>
        <v>2740000000</v>
      </c>
      <c r="G17" s="26">
        <f>SUM((Colonies!G17)*(10^6))*20</f>
        <v>2940000000</v>
      </c>
      <c r="H17" s="28">
        <f>SUM((Colonies!H17)*(10^6))*20</f>
        <v>2480000000</v>
      </c>
      <c r="I17" s="26">
        <f>SUM((Colonies!I17)*(10^6))*20</f>
        <v>0</v>
      </c>
      <c r="J17" s="26">
        <f>SUM((Colonies!J17)*(10^6))*20</f>
        <v>0</v>
      </c>
      <c r="K17" s="28">
        <f>SUM((Colonies!K17)*(10^6))*20</f>
        <v>0</v>
      </c>
      <c r="L17" s="26">
        <f>SUM((Colonies!L17)*(10^6))*20</f>
        <v>0</v>
      </c>
      <c r="M17" s="26">
        <f>SUM((Colonies!M17)*(10^6))*20</f>
        <v>0</v>
      </c>
      <c r="N17" s="28">
        <f>SUM((Colonies!N17)*(10^6))*20</f>
        <v>0</v>
      </c>
      <c r="O17" s="26">
        <f>SUM((Colonies!O17)*(10^6))*20</f>
        <v>2740000000</v>
      </c>
      <c r="P17" s="26">
        <f>SUM((Colonies!P17)*(10^6))*20</f>
        <v>2940000000</v>
      </c>
      <c r="Q17" s="28">
        <f>SUM((Colonies!Q17)*(10^6))*20</f>
        <v>2480000000</v>
      </c>
      <c r="R17" s="6" t="s">
        <v>32</v>
      </c>
      <c r="S17" s="6">
        <v>6</v>
      </c>
      <c r="T17" s="28">
        <f t="shared" si="5"/>
        <v>0</v>
      </c>
      <c r="U17" s="28">
        <f t="shared" si="6"/>
        <v>2720000000</v>
      </c>
      <c r="V17" s="26">
        <f t="shared" si="7"/>
        <v>2720000000</v>
      </c>
      <c r="W17" s="7"/>
      <c r="X17" s="28">
        <f t="shared" si="8"/>
        <v>0</v>
      </c>
      <c r="Y17" s="26">
        <f t="shared" si="9"/>
        <v>188325958.55767378</v>
      </c>
    </row>
    <row r="18" spans="1:25" x14ac:dyDescent="0.25">
      <c r="A18" s="1"/>
      <c r="B18" s="6">
        <v>7</v>
      </c>
      <c r="C18" s="26">
        <f>SUM((Colonies!C18)*(10^6))*20</f>
        <v>0</v>
      </c>
      <c r="D18" s="26">
        <f>SUM((Colonies!D18)*(10^6))*20</f>
        <v>0</v>
      </c>
      <c r="E18" s="28">
        <f>SUM((Colonies!E18)*(10^6))*20</f>
        <v>0</v>
      </c>
      <c r="F18" s="26">
        <f>SUM((Colonies!F18)*(10^6))*20</f>
        <v>3980000000</v>
      </c>
      <c r="G18" s="26">
        <f>SUM((Colonies!G18)*(10^6))*20</f>
        <v>3080000000</v>
      </c>
      <c r="H18" s="28">
        <f>SUM((Colonies!H18)*(10^6))*20</f>
        <v>3120000000</v>
      </c>
      <c r="I18" s="26">
        <f>SUM((Colonies!I18)*(10^6))*20</f>
        <v>0</v>
      </c>
      <c r="J18" s="26">
        <f>SUM((Colonies!J18)*(10^6))*20</f>
        <v>0</v>
      </c>
      <c r="K18" s="28">
        <f>SUM((Colonies!K18)*(10^6))*20</f>
        <v>0</v>
      </c>
      <c r="L18" s="26">
        <f>SUM((Colonies!L18)*(10^6))*20</f>
        <v>0</v>
      </c>
      <c r="M18" s="26">
        <f>SUM((Colonies!M18)*(10^6))*20</f>
        <v>0</v>
      </c>
      <c r="N18" s="28">
        <f>SUM((Colonies!N18)*(10^6))*20</f>
        <v>0</v>
      </c>
      <c r="O18" s="26">
        <f>SUM((Colonies!O18)*(10^6))*20</f>
        <v>3980000000</v>
      </c>
      <c r="P18" s="26">
        <f>SUM((Colonies!P18)*(10^6))*20</f>
        <v>3080000000</v>
      </c>
      <c r="Q18" s="28">
        <f>SUM((Colonies!Q18)*(10^6))*20</f>
        <v>3120000000</v>
      </c>
      <c r="R18" s="6" t="s">
        <v>32</v>
      </c>
      <c r="S18" s="6">
        <v>6</v>
      </c>
      <c r="T18" s="28">
        <f t="shared" si="5"/>
        <v>0</v>
      </c>
      <c r="U18" s="28">
        <f t="shared" si="6"/>
        <v>3393333333.3333335</v>
      </c>
      <c r="V18" s="26">
        <f t="shared" si="7"/>
        <v>3393333333.3333335</v>
      </c>
      <c r="W18" s="7"/>
      <c r="X18" s="28">
        <f t="shared" si="8"/>
        <v>0</v>
      </c>
      <c r="Y18" s="26">
        <f t="shared" si="9"/>
        <v>415157266.05174041</v>
      </c>
    </row>
    <row r="19" spans="1:25" x14ac:dyDescent="0.25">
      <c r="A19" s="1"/>
    </row>
    <row r="20" spans="1:25" x14ac:dyDescent="0.25">
      <c r="A20" s="1" t="s">
        <v>16</v>
      </c>
      <c r="B20" s="2" t="s">
        <v>1</v>
      </c>
      <c r="C20" s="29" t="s">
        <v>2</v>
      </c>
      <c r="D20" s="29"/>
      <c r="E20" s="30"/>
      <c r="F20" s="29" t="s">
        <v>3</v>
      </c>
      <c r="G20" s="29"/>
      <c r="H20" s="30"/>
      <c r="I20" s="29" t="s">
        <v>4</v>
      </c>
      <c r="J20" s="29"/>
      <c r="K20" s="30"/>
      <c r="L20" s="29" t="s">
        <v>26</v>
      </c>
      <c r="M20" s="29"/>
      <c r="N20" s="30"/>
      <c r="O20" s="29" t="s">
        <v>6</v>
      </c>
      <c r="P20" s="29"/>
      <c r="Q20" s="30"/>
      <c r="R20" s="3" t="s">
        <v>31</v>
      </c>
      <c r="S20" s="3" t="s">
        <v>7</v>
      </c>
      <c r="T20" s="2" t="s">
        <v>8</v>
      </c>
      <c r="U20" s="2" t="s">
        <v>9</v>
      </c>
      <c r="V20" s="4" t="s">
        <v>10</v>
      </c>
      <c r="X20" s="2" t="s">
        <v>28</v>
      </c>
      <c r="Y20" s="4" t="s">
        <v>30</v>
      </c>
    </row>
    <row r="21" spans="1:25" x14ac:dyDescent="0.25">
      <c r="A21" s="5" t="s">
        <v>17</v>
      </c>
      <c r="B21" s="6">
        <v>1</v>
      </c>
      <c r="C21" s="26">
        <f>SUM((Colonies!C21)*(10^7))*20</f>
        <v>1400000000</v>
      </c>
      <c r="D21" s="26">
        <f>SUM((Colonies!D21)*(10^7))*20</f>
        <v>1000000000</v>
      </c>
      <c r="E21" s="27">
        <f>SUM((Colonies!E21)*(10^7))*20</f>
        <v>1400000000</v>
      </c>
      <c r="F21" s="26">
        <f>SUM((Colonies!F21)*(10^7))*20</f>
        <v>2400000000</v>
      </c>
      <c r="G21" s="26">
        <f>SUM((Colonies!G21)*(10^7))*20</f>
        <v>2200000000</v>
      </c>
      <c r="H21" s="27">
        <f>SUM((Colonies!H21)*(10^7))*20</f>
        <v>3000000000</v>
      </c>
      <c r="I21" s="26">
        <f>SUM((Colonies!I21)*(10^7))*20</f>
        <v>1200000000</v>
      </c>
      <c r="J21" s="26">
        <f>SUM((Colonies!J21)*(10^7))*20</f>
        <v>1600000000</v>
      </c>
      <c r="K21" s="27">
        <f>SUM((Colonies!K21)*(10^7))*20</f>
        <v>1200000000</v>
      </c>
      <c r="L21" s="26">
        <f>SUM((Colonies!L21)*(10^7))*20</f>
        <v>1300000000</v>
      </c>
      <c r="M21" s="26">
        <f>SUM((Colonies!M21)*(10^7))*20</f>
        <v>1300000000</v>
      </c>
      <c r="N21" s="27">
        <f>SUM((Colonies!N21)*(10^7))*20</f>
        <v>1300000000</v>
      </c>
      <c r="O21" s="26">
        <f>SUM((Colonies!O21)*(10^7))*20</f>
        <v>3700000000</v>
      </c>
      <c r="P21" s="26">
        <f>SUM((Colonies!P21)*(10^7))*20</f>
        <v>3500000000</v>
      </c>
      <c r="Q21" s="27">
        <f>SUM((Colonies!Q21)*(10^7))*20</f>
        <v>4300000000</v>
      </c>
      <c r="R21" s="11" t="s">
        <v>32</v>
      </c>
      <c r="S21" s="11">
        <v>7</v>
      </c>
      <c r="T21" s="27">
        <f>SUM(L21:N21)/3</f>
        <v>1300000000</v>
      </c>
      <c r="U21" s="27">
        <f>SUM(F21:H21)/3</f>
        <v>2533333333.3333335</v>
      </c>
      <c r="V21" s="26">
        <f>SUM(O21:Q21)/3</f>
        <v>3833333333.3333335</v>
      </c>
      <c r="W21" s="7"/>
      <c r="X21" s="27">
        <f>_xlfn.STDEV.P(L21:N21)</f>
        <v>0</v>
      </c>
      <c r="Y21" s="26">
        <f>_xlfn.STDEV.P(F21:H21)</f>
        <v>339934634.239519</v>
      </c>
    </row>
    <row r="22" spans="1:25" x14ac:dyDescent="0.25">
      <c r="A22" s="1"/>
      <c r="B22" s="6">
        <v>2</v>
      </c>
      <c r="C22" s="26">
        <f>SUM((Colonies!C22)*(10^6))*20</f>
        <v>800000000</v>
      </c>
      <c r="D22" s="26">
        <f>SUM((Colonies!D22)*(10^6))*20</f>
        <v>720000000</v>
      </c>
      <c r="E22" s="28">
        <f>SUM((Colonies!E22)*(10^6))*20</f>
        <v>1540000000</v>
      </c>
      <c r="F22" s="26">
        <f>SUM((Colonies!F22)*(10^6))*20</f>
        <v>2340000000</v>
      </c>
      <c r="G22" s="26">
        <f>SUM((Colonies!G22)*(10^6))*20</f>
        <v>2760000000</v>
      </c>
      <c r="H22" s="28">
        <f>SUM((Colonies!H22)*(10^6))*20</f>
        <v>2360000000</v>
      </c>
      <c r="I22" s="26">
        <f>SUM((Colonies!I22)*(10^6))*20</f>
        <v>1280000000</v>
      </c>
      <c r="J22" s="26">
        <f>SUM((Colonies!J22)*(10^6))*20</f>
        <v>1140000000</v>
      </c>
      <c r="K22" s="28">
        <f>SUM((Colonies!K22)*(10^6))*20</f>
        <v>640000000</v>
      </c>
      <c r="L22" s="26">
        <f>SUM((Colonies!L22)*(10^6))*20</f>
        <v>1040000000</v>
      </c>
      <c r="M22" s="26">
        <f>SUM((Colonies!M22)*(10^6))*20</f>
        <v>930000000</v>
      </c>
      <c r="N22" s="28">
        <f>SUM((Colonies!N22)*(10^6))*20</f>
        <v>1090000000</v>
      </c>
      <c r="O22" s="26">
        <f>SUM((Colonies!O22)*(10^6))*20</f>
        <v>3380000000</v>
      </c>
      <c r="P22" s="26">
        <f>SUM((Colonies!P22)*(10^6))*20</f>
        <v>3690000000</v>
      </c>
      <c r="Q22" s="28">
        <f>SUM((Colonies!Q22)*(10^6))*20</f>
        <v>3450000000</v>
      </c>
      <c r="R22" s="6" t="s">
        <v>32</v>
      </c>
      <c r="S22" s="6">
        <v>6</v>
      </c>
      <c r="T22" s="28">
        <f t="shared" ref="T22:T27" si="10">SUM(L22:N22)/3</f>
        <v>1020000000</v>
      </c>
      <c r="U22" s="28">
        <f t="shared" ref="U22:U27" si="11">SUM(F22:H22)/3</f>
        <v>2486666666.6666665</v>
      </c>
      <c r="V22" s="26">
        <f t="shared" ref="V22:V27" si="12">SUM(O22:Q22)/3</f>
        <v>3506666666.6666665</v>
      </c>
      <c r="W22" s="7"/>
      <c r="X22" s="28">
        <f t="shared" ref="X22:X27" si="13">_xlfn.STDEV.P(L22:N22)</f>
        <v>66833125.519211404</v>
      </c>
      <c r="Y22" s="26">
        <f t="shared" ref="Y22:Y27" si="14">_xlfn.STDEV.P(F22:H22)</f>
        <v>193448241.7139588</v>
      </c>
    </row>
    <row r="23" spans="1:25" x14ac:dyDescent="0.25">
      <c r="A23" s="1"/>
      <c r="B23" s="6">
        <v>3</v>
      </c>
      <c r="C23" s="26">
        <f>SUM((Colonies!C23)*(10^6))*20</f>
        <v>100000000</v>
      </c>
      <c r="D23" s="26">
        <f>SUM((Colonies!D23)*(10^6))*20</f>
        <v>200000000</v>
      </c>
      <c r="E23" s="28">
        <f>SUM((Colonies!E23)*(10^6))*20</f>
        <v>220000000</v>
      </c>
      <c r="F23" s="26">
        <f>SUM((Colonies!F23)*(10^6))*20</f>
        <v>2100000000</v>
      </c>
      <c r="G23" s="26">
        <f>SUM((Colonies!G23)*(10^6))*20</f>
        <v>2480000000</v>
      </c>
      <c r="H23" s="28">
        <f>SUM((Colonies!H23)*(10^6))*20</f>
        <v>2400000000</v>
      </c>
      <c r="I23" s="26">
        <f>SUM((Colonies!I23)*(10^6))*20</f>
        <v>900000000</v>
      </c>
      <c r="J23" s="26">
        <f>SUM((Colonies!J23)*(10^6))*20</f>
        <v>1140000000</v>
      </c>
      <c r="K23" s="28">
        <f>SUM((Colonies!K23)*(10^6))*20</f>
        <v>1120000000</v>
      </c>
      <c r="L23" s="26">
        <f>SUM((Colonies!L23)*(10^6))*20</f>
        <v>500000000</v>
      </c>
      <c r="M23" s="26">
        <f>SUM((Colonies!M23)*(10^6))*20</f>
        <v>670000000</v>
      </c>
      <c r="N23" s="28">
        <f>SUM((Colonies!N23)*(10^6))*20</f>
        <v>670000000</v>
      </c>
      <c r="O23" s="26">
        <f>SUM((Colonies!O23)*(10^6))*20</f>
        <v>2600000000</v>
      </c>
      <c r="P23" s="26">
        <f>SUM((Colonies!P23)*(10^6))*20</f>
        <v>3150000000</v>
      </c>
      <c r="Q23" s="28">
        <f>SUM((Colonies!Q23)*(10^6))*20</f>
        <v>3070000000</v>
      </c>
      <c r="R23" s="6" t="s">
        <v>32</v>
      </c>
      <c r="S23" s="6">
        <v>6</v>
      </c>
      <c r="T23" s="28">
        <f t="shared" si="10"/>
        <v>613333333.33333337</v>
      </c>
      <c r="U23" s="28">
        <f t="shared" si="11"/>
        <v>2326666666.6666665</v>
      </c>
      <c r="V23" s="26">
        <f t="shared" si="12"/>
        <v>2940000000</v>
      </c>
      <c r="W23" s="7"/>
      <c r="X23" s="28">
        <f t="shared" si="13"/>
        <v>80138768.534475386</v>
      </c>
      <c r="Y23" s="26">
        <f t="shared" si="14"/>
        <v>163571255.2851373</v>
      </c>
    </row>
    <row r="24" spans="1:25" x14ac:dyDescent="0.25">
      <c r="A24" s="1"/>
      <c r="B24" s="6">
        <v>4</v>
      </c>
      <c r="C24" s="26">
        <f>SUM((Colonies!C24)*(10^6))*20</f>
        <v>220000000</v>
      </c>
      <c r="D24" s="26">
        <f>SUM((Colonies!D24)*(10^6))*20</f>
        <v>160000000</v>
      </c>
      <c r="E24" s="28">
        <f>SUM((Colonies!E24)*(10^6))*20</f>
        <v>160000000</v>
      </c>
      <c r="F24" s="26">
        <f>SUM((Colonies!F24)*(10^6))*20</f>
        <v>2020000000</v>
      </c>
      <c r="G24" s="26">
        <f>SUM((Colonies!G24)*(10^6))*20</f>
        <v>2200000000</v>
      </c>
      <c r="H24" s="28">
        <f>SUM((Colonies!H24)*(10^6))*20</f>
        <v>2400000000</v>
      </c>
      <c r="I24" s="26">
        <f>SUM((Colonies!I24)*(10^6))*20</f>
        <v>1360000000</v>
      </c>
      <c r="J24" s="26">
        <f>SUM((Colonies!J24)*(10^6))*20</f>
        <v>1300000000</v>
      </c>
      <c r="K24" s="28">
        <f>SUM((Colonies!K24)*(10^6))*20</f>
        <v>1020000000</v>
      </c>
      <c r="L24" s="26">
        <f>SUM((Colonies!L24)*(10^6))*20</f>
        <v>790000000</v>
      </c>
      <c r="M24" s="26">
        <f>SUM((Colonies!M24)*(10^6))*20</f>
        <v>730000000</v>
      </c>
      <c r="N24" s="28">
        <f>SUM((Colonies!N24)*(10^6))*20</f>
        <v>590000000</v>
      </c>
      <c r="O24" s="26">
        <f>SUM((Colonies!O24)*(10^6))*20</f>
        <v>2810000000</v>
      </c>
      <c r="P24" s="26">
        <f>SUM((Colonies!P24)*(10^6))*20</f>
        <v>2930000000</v>
      </c>
      <c r="Q24" s="28">
        <f>SUM((Colonies!Q24)*(10^6))*20</f>
        <v>2990000000</v>
      </c>
      <c r="R24" s="6" t="s">
        <v>32</v>
      </c>
      <c r="S24" s="6">
        <v>6</v>
      </c>
      <c r="T24" s="28">
        <f t="shared" si="10"/>
        <v>703333333.33333337</v>
      </c>
      <c r="U24" s="28">
        <f t="shared" si="11"/>
        <v>2206666666.6666665</v>
      </c>
      <c r="V24" s="26">
        <f t="shared" si="12"/>
        <v>2910000000</v>
      </c>
      <c r="W24" s="7"/>
      <c r="X24" s="28">
        <f t="shared" si="13"/>
        <v>83798700.599843562</v>
      </c>
      <c r="Y24" s="26">
        <f t="shared" si="14"/>
        <v>155205956.35763755</v>
      </c>
    </row>
    <row r="25" spans="1:25" x14ac:dyDescent="0.25">
      <c r="A25" s="1"/>
      <c r="B25" s="6">
        <v>5</v>
      </c>
      <c r="C25" s="26">
        <f>SUM((Colonies!C25)*(10^6))*20</f>
        <v>980000000</v>
      </c>
      <c r="D25" s="26">
        <f>SUM((Colonies!D25)*(10^6))*20</f>
        <v>1000000000</v>
      </c>
      <c r="E25" s="28">
        <f>SUM((Colonies!E25)*(10^6))*20</f>
        <v>1040000000</v>
      </c>
      <c r="F25" s="26">
        <f>SUM((Colonies!F25)*(10^6))*20</f>
        <v>2580000000</v>
      </c>
      <c r="G25" s="26">
        <f>SUM((Colonies!G25)*(10^6))*20</f>
        <v>2160000000</v>
      </c>
      <c r="H25" s="28">
        <f>SUM((Colonies!H25)*(10^6))*20</f>
        <v>2440000000</v>
      </c>
      <c r="I25" s="26">
        <f>SUM((Colonies!I25)*(10^6))*20</f>
        <v>1380000000</v>
      </c>
      <c r="J25" s="26">
        <f>SUM((Colonies!J25)*(10^6))*20</f>
        <v>1160000000</v>
      </c>
      <c r="K25" s="28">
        <f>SUM((Colonies!K25)*(10^6))*20</f>
        <v>1620000000</v>
      </c>
      <c r="L25" s="26">
        <f>SUM((Colonies!L25)*(10^6))*20</f>
        <v>1180000000</v>
      </c>
      <c r="M25" s="26">
        <f>SUM((Colonies!M25)*(10^6))*20</f>
        <v>1080000000</v>
      </c>
      <c r="N25" s="28">
        <f>SUM((Colonies!N25)*(10^6))*20</f>
        <v>1330000000</v>
      </c>
      <c r="O25" s="26">
        <f>SUM((Colonies!O25)*(10^6))*20</f>
        <v>3760000000</v>
      </c>
      <c r="P25" s="26">
        <f>SUM((Colonies!P25)*(10^6))*20</f>
        <v>3240000000</v>
      </c>
      <c r="Q25" s="28">
        <f>SUM((Colonies!Q25)*(10^6))*20</f>
        <v>3770000000</v>
      </c>
      <c r="R25" s="6" t="s">
        <v>32</v>
      </c>
      <c r="S25" s="6">
        <v>6</v>
      </c>
      <c r="T25" s="28">
        <f t="shared" si="10"/>
        <v>1196666666.6666667</v>
      </c>
      <c r="U25" s="28">
        <f t="shared" si="11"/>
        <v>2393333333.3333335</v>
      </c>
      <c r="V25" s="26">
        <f t="shared" si="12"/>
        <v>3590000000</v>
      </c>
      <c r="W25" s="7"/>
      <c r="X25" s="28">
        <f t="shared" si="13"/>
        <v>102740233.38281627</v>
      </c>
      <c r="Y25" s="26">
        <f t="shared" si="14"/>
        <v>174610678.04945058</v>
      </c>
    </row>
    <row r="26" spans="1:25" x14ac:dyDescent="0.25">
      <c r="A26" s="1"/>
      <c r="B26" s="6">
        <v>6</v>
      </c>
      <c r="C26" s="26">
        <f>SUM((Colonies!C26)*(10^6))*20</f>
        <v>540000000</v>
      </c>
      <c r="D26" s="26">
        <f>SUM((Colonies!D26)*(10^6))*20</f>
        <v>480000000</v>
      </c>
      <c r="E26" s="28">
        <f>SUM((Colonies!E26)*(10^6))*20</f>
        <v>600000000</v>
      </c>
      <c r="F26" s="26">
        <f>SUM((Colonies!F26)*(10^6))*20</f>
        <v>2000000000</v>
      </c>
      <c r="G26" s="26">
        <f>SUM((Colonies!G26)*(10^6))*20</f>
        <v>2140000000</v>
      </c>
      <c r="H26" s="28">
        <f>SUM((Colonies!H26)*(10^6))*20</f>
        <v>2280000000</v>
      </c>
      <c r="I26" s="26">
        <f>SUM((Colonies!I26)*(10^6))*20</f>
        <v>960000000</v>
      </c>
      <c r="J26" s="26">
        <f>SUM((Colonies!J26)*(10^6))*20</f>
        <v>800000000</v>
      </c>
      <c r="K26" s="28">
        <f>SUM((Colonies!K26)*(10^6))*20</f>
        <v>1260000000</v>
      </c>
      <c r="L26" s="26">
        <f>SUM((Colonies!L26)*(10^6))*20</f>
        <v>750000000</v>
      </c>
      <c r="M26" s="26">
        <f>SUM((Colonies!M26)*(10^6))*20</f>
        <v>640000000</v>
      </c>
      <c r="N26" s="28">
        <f>SUM((Colonies!N26)*(10^6))*20</f>
        <v>930000000</v>
      </c>
      <c r="O26" s="26">
        <f>SUM((Colonies!O26)*(10^6))*20</f>
        <v>2750000000</v>
      </c>
      <c r="P26" s="26">
        <f>SUM((Colonies!P26)*(10^6))*20</f>
        <v>2780000000</v>
      </c>
      <c r="Q26" s="28">
        <f>SUM((Colonies!Q26)*(10^6))*20</f>
        <v>3210000000</v>
      </c>
      <c r="R26" s="6" t="s">
        <v>32</v>
      </c>
      <c r="S26" s="6">
        <v>6</v>
      </c>
      <c r="T26" s="28">
        <f t="shared" si="10"/>
        <v>773333333.33333337</v>
      </c>
      <c r="U26" s="28">
        <f t="shared" si="11"/>
        <v>2140000000</v>
      </c>
      <c r="V26" s="26">
        <f t="shared" si="12"/>
        <v>2913333333.3333335</v>
      </c>
      <c r="W26" s="7"/>
      <c r="X26" s="28">
        <f t="shared" si="13"/>
        <v>119536140.51360738</v>
      </c>
      <c r="Y26" s="26">
        <f t="shared" si="14"/>
        <v>114309521.32988164</v>
      </c>
    </row>
    <row r="27" spans="1:25" x14ac:dyDescent="0.25">
      <c r="A27" s="1"/>
      <c r="B27" s="6">
        <v>7</v>
      </c>
      <c r="C27" s="26">
        <f>SUM((Colonies!C27)*(10^6))*20</f>
        <v>280000000</v>
      </c>
      <c r="D27" s="26">
        <f>SUM((Colonies!D27)*(10^6))*20</f>
        <v>520000000</v>
      </c>
      <c r="E27" s="28">
        <f>SUM((Colonies!E27)*(10^6))*20</f>
        <v>500000000</v>
      </c>
      <c r="F27" s="26">
        <f>SUM((Colonies!F27)*(10^6))*20</f>
        <v>1680000000</v>
      </c>
      <c r="G27" s="26">
        <f>SUM((Colonies!G27)*(10^6))*20</f>
        <v>2260000000</v>
      </c>
      <c r="H27" s="28">
        <f>SUM((Colonies!H27)*(10^6))*20</f>
        <v>1760000000</v>
      </c>
      <c r="I27" s="26">
        <f>SUM((Colonies!I27)*(10^6))*20</f>
        <v>800000000</v>
      </c>
      <c r="J27" s="26">
        <f>SUM((Colonies!J27)*(10^6))*20</f>
        <v>980000000</v>
      </c>
      <c r="K27" s="28">
        <f>SUM((Colonies!K27)*(10^6))*20</f>
        <v>960000000</v>
      </c>
      <c r="L27" s="26">
        <f>SUM((Colonies!L27)*(10^6))*20</f>
        <v>540000000</v>
      </c>
      <c r="M27" s="26">
        <f>SUM((Colonies!M27)*(10^6))*20</f>
        <v>750000000</v>
      </c>
      <c r="N27" s="28">
        <f>SUM((Colonies!N27)*(10^6))*20</f>
        <v>730000000</v>
      </c>
      <c r="O27" s="26">
        <f>SUM((Colonies!O27)*(10^6))*20</f>
        <v>2220000000</v>
      </c>
      <c r="P27" s="26">
        <f>SUM((Colonies!P27)*(10^6))*20</f>
        <v>3010000000</v>
      </c>
      <c r="Q27" s="28">
        <f>SUM((Colonies!Q27)*(10^6))*20</f>
        <v>2490000000</v>
      </c>
      <c r="R27" s="6" t="s">
        <v>32</v>
      </c>
      <c r="S27" s="6">
        <v>6</v>
      </c>
      <c r="T27" s="28">
        <f t="shared" si="10"/>
        <v>673333333.33333337</v>
      </c>
      <c r="U27" s="28">
        <f t="shared" si="11"/>
        <v>1900000000</v>
      </c>
      <c r="V27" s="26">
        <f t="shared" si="12"/>
        <v>2573333333.3333335</v>
      </c>
      <c r="W27" s="7"/>
      <c r="X27" s="28">
        <f t="shared" si="13"/>
        <v>94633797.110522598</v>
      </c>
      <c r="Y27" s="26">
        <f t="shared" si="14"/>
        <v>256645020.73226875</v>
      </c>
    </row>
    <row r="28" spans="1:25" x14ac:dyDescent="0.25">
      <c r="A28" s="1"/>
    </row>
    <row r="29" spans="1:25" x14ac:dyDescent="0.25">
      <c r="A29" s="1" t="s">
        <v>18</v>
      </c>
      <c r="B29" s="2" t="s">
        <v>1</v>
      </c>
      <c r="C29" s="29" t="s">
        <v>2</v>
      </c>
      <c r="D29" s="29"/>
      <c r="E29" s="30"/>
      <c r="F29" s="29" t="s">
        <v>3</v>
      </c>
      <c r="G29" s="29"/>
      <c r="H29" s="30"/>
      <c r="I29" s="29" t="s">
        <v>4</v>
      </c>
      <c r="J29" s="29"/>
      <c r="K29" s="30"/>
      <c r="L29" s="29" t="s">
        <v>26</v>
      </c>
      <c r="M29" s="29"/>
      <c r="N29" s="30"/>
      <c r="O29" s="29" t="s">
        <v>6</v>
      </c>
      <c r="P29" s="29"/>
      <c r="Q29" s="30"/>
      <c r="R29" s="3" t="s">
        <v>31</v>
      </c>
      <c r="S29" s="3" t="s">
        <v>7</v>
      </c>
      <c r="T29" s="2" t="s">
        <v>8</v>
      </c>
      <c r="U29" s="2" t="s">
        <v>9</v>
      </c>
      <c r="V29" s="4" t="s">
        <v>10</v>
      </c>
      <c r="X29" s="2" t="s">
        <v>28</v>
      </c>
      <c r="Y29" s="4" t="s">
        <v>30</v>
      </c>
    </row>
    <row r="30" spans="1:25" x14ac:dyDescent="0.25">
      <c r="A30" s="5" t="s">
        <v>19</v>
      </c>
      <c r="B30" s="6">
        <v>1</v>
      </c>
      <c r="C30" s="26">
        <f>SUM((Colonies!C30)*(10^7))*20</f>
        <v>600000000</v>
      </c>
      <c r="D30" s="26">
        <f>SUM((Colonies!D30)*(10^7))*20</f>
        <v>1800000000</v>
      </c>
      <c r="E30" s="27">
        <f>SUM((Colonies!E30)*(10^7))*20</f>
        <v>1000000000</v>
      </c>
      <c r="F30" s="26">
        <f>SUM((Colonies!F30)*(10^7))*20</f>
        <v>1000000000</v>
      </c>
      <c r="G30" s="26">
        <f>SUM((Colonies!G30)*(10^7))*20</f>
        <v>1600000000</v>
      </c>
      <c r="H30" s="27">
        <f>SUM((Colonies!H30)*(10^7))*20</f>
        <v>1400000000</v>
      </c>
      <c r="I30" s="26">
        <f>SUM((Colonies!I30)*(10^7))*20</f>
        <v>1800000000</v>
      </c>
      <c r="J30" s="26">
        <f>SUM((Colonies!J30)*(10^7))*20</f>
        <v>2000000000</v>
      </c>
      <c r="K30" s="27">
        <f>SUM((Colonies!K30)*(10^7))*20</f>
        <v>2400000000</v>
      </c>
      <c r="L30" s="26">
        <f>SUM((Colonies!L30)*(10^7))*20</f>
        <v>1200000000</v>
      </c>
      <c r="M30" s="26">
        <f>SUM((Colonies!M30)*(10^7))*20</f>
        <v>1900000000</v>
      </c>
      <c r="N30" s="27">
        <f>SUM((Colonies!N30)*(10^7))*20</f>
        <v>1700000000</v>
      </c>
      <c r="O30" s="26">
        <f>SUM((Colonies!O30)*(10^7))*20</f>
        <v>2200000000</v>
      </c>
      <c r="P30" s="26">
        <f>SUM((Colonies!P30)*(10^7))*20</f>
        <v>3500000000</v>
      </c>
      <c r="Q30" s="27">
        <f>SUM((Colonies!Q30)*(10^7))*20</f>
        <v>3100000000</v>
      </c>
      <c r="R30" s="11" t="s">
        <v>32</v>
      </c>
      <c r="S30" s="11">
        <v>7</v>
      </c>
      <c r="T30" s="27">
        <f>SUM(L30:N30)/3</f>
        <v>1600000000</v>
      </c>
      <c r="U30" s="27">
        <f>SUM(F30:H30)/3</f>
        <v>1333333333.3333333</v>
      </c>
      <c r="V30" s="26">
        <f>SUM(O30:Q30)/3</f>
        <v>2933333333.3333335</v>
      </c>
      <c r="W30" s="7"/>
      <c r="X30" s="27">
        <f>_xlfn.STDEV.P(L30:N30)</f>
        <v>294392028.87759489</v>
      </c>
      <c r="Y30" s="26">
        <f>_xlfn.STDEV.P(F30:H30)</f>
        <v>249443825.78492942</v>
      </c>
    </row>
    <row r="31" spans="1:25" x14ac:dyDescent="0.25">
      <c r="A31" s="1"/>
      <c r="B31" s="6">
        <v>2</v>
      </c>
      <c r="C31" s="26">
        <f>SUM((Colonies!C31)*(10^6))*20</f>
        <v>1400000000</v>
      </c>
      <c r="D31" s="26">
        <f>SUM((Colonies!D31)*(10^6))*20</f>
        <v>1320000000</v>
      </c>
      <c r="E31" s="28">
        <f>SUM((Colonies!E31)*(10^6))*20</f>
        <v>1540000000</v>
      </c>
      <c r="F31" s="26">
        <f>SUM((Colonies!F31)*(10^6))*20</f>
        <v>1300000000</v>
      </c>
      <c r="G31" s="26">
        <f>SUM((Colonies!G31)*(10^6))*20</f>
        <v>1480000000</v>
      </c>
      <c r="H31" s="28">
        <f>SUM((Colonies!H31)*(10^6))*20</f>
        <v>1520000000</v>
      </c>
      <c r="I31" s="26">
        <f>SUM((Colonies!I31)*(10^6))*20</f>
        <v>2520000000</v>
      </c>
      <c r="J31" s="26">
        <f>SUM((Colonies!J31)*(10^6))*20</f>
        <v>2380000000</v>
      </c>
      <c r="K31" s="28">
        <f>SUM((Colonies!K31)*(10^6))*20</f>
        <v>1720000000</v>
      </c>
      <c r="L31" s="26">
        <f>SUM((Colonies!L31)*(10^6))*20</f>
        <v>1960000000</v>
      </c>
      <c r="M31" s="26">
        <f>SUM((Colonies!M31)*(10^6))*20</f>
        <v>1850000000</v>
      </c>
      <c r="N31" s="28">
        <f>SUM((Colonies!N31)*(10^6))*20</f>
        <v>1630000000</v>
      </c>
      <c r="O31" s="26">
        <f>SUM((Colonies!O31)*(10^6))*20</f>
        <v>3260000000</v>
      </c>
      <c r="P31" s="26">
        <f>SUM((Colonies!P31)*(10^6))*20</f>
        <v>3330000000</v>
      </c>
      <c r="Q31" s="28">
        <f>SUM((Colonies!Q31)*(10^6))*20</f>
        <v>3150000000</v>
      </c>
      <c r="R31" s="6" t="s">
        <v>32</v>
      </c>
      <c r="S31" s="6">
        <v>6</v>
      </c>
      <c r="T31" s="28">
        <f t="shared" ref="T31:T36" si="15">SUM(L31:N31)/3</f>
        <v>1813333333.3333333</v>
      </c>
      <c r="U31" s="28">
        <f t="shared" ref="U31:U36" si="16">SUM(F31:H31)/3</f>
        <v>1433333333.3333333</v>
      </c>
      <c r="V31" s="26">
        <f t="shared" ref="V31:V36" si="17">SUM(O31:Q31)/3</f>
        <v>3246666666.6666665</v>
      </c>
      <c r="W31" s="7"/>
      <c r="X31" s="28">
        <f t="shared" ref="X31:X36" si="18">_xlfn.STDEV.P(L31:N31)</f>
        <v>137194104.1817112</v>
      </c>
      <c r="Y31" s="26">
        <f t="shared" ref="Y31:Y36" si="19">_xlfn.STDEV.P(F31:H31)</f>
        <v>95684667.29604882</v>
      </c>
    </row>
    <row r="32" spans="1:25" x14ac:dyDescent="0.25">
      <c r="A32" s="1"/>
      <c r="B32" s="6">
        <v>3</v>
      </c>
      <c r="C32" s="26">
        <f>SUM((Colonies!C32)*(10^6))*20</f>
        <v>340000000</v>
      </c>
      <c r="D32" s="26">
        <f>SUM((Colonies!D32)*(10^6))*20</f>
        <v>420000000</v>
      </c>
      <c r="E32" s="28">
        <f>SUM((Colonies!E32)*(10^6))*20</f>
        <v>320000000</v>
      </c>
      <c r="F32" s="26">
        <f>SUM((Colonies!F32)*(10^6))*20</f>
        <v>1500000000</v>
      </c>
      <c r="G32" s="26">
        <f>SUM((Colonies!G32)*(10^6))*20</f>
        <v>1780000000</v>
      </c>
      <c r="H32" s="28">
        <f>SUM((Colonies!H32)*(10^6))*20</f>
        <v>1340000000</v>
      </c>
      <c r="I32" s="26">
        <f>SUM((Colonies!I32)*(10^6))*20</f>
        <v>1940000000</v>
      </c>
      <c r="J32" s="26">
        <f>SUM((Colonies!J32)*(10^6))*20</f>
        <v>2020000000</v>
      </c>
      <c r="K32" s="28">
        <f>SUM((Colonies!K32)*(10^6))*20</f>
        <v>1960000000</v>
      </c>
      <c r="L32" s="26">
        <f>SUM((Colonies!L32)*(10^6))*20</f>
        <v>1140000000</v>
      </c>
      <c r="M32" s="26">
        <f>SUM((Colonies!M32)*(10^6))*20</f>
        <v>1220000000</v>
      </c>
      <c r="N32" s="28">
        <f>SUM((Colonies!N32)*(10^6))*20</f>
        <v>1140000000</v>
      </c>
      <c r="O32" s="26">
        <f>SUM((Colonies!O32)*(10^6))*20</f>
        <v>2640000000</v>
      </c>
      <c r="P32" s="26">
        <f>SUM((Colonies!P32)*(10^6))*20</f>
        <v>3000000000</v>
      </c>
      <c r="Q32" s="28">
        <f>SUM((Colonies!Q32)*(10^6))*20</f>
        <v>2480000000</v>
      </c>
      <c r="R32" s="6" t="s">
        <v>32</v>
      </c>
      <c r="S32" s="6">
        <v>6</v>
      </c>
      <c r="T32" s="28">
        <f t="shared" si="15"/>
        <v>1166666666.6666667</v>
      </c>
      <c r="U32" s="28">
        <f t="shared" si="16"/>
        <v>1540000000</v>
      </c>
      <c r="V32" s="26">
        <f t="shared" si="17"/>
        <v>2706666666.6666665</v>
      </c>
      <c r="W32" s="7"/>
      <c r="X32" s="28">
        <f t="shared" si="18"/>
        <v>37712361.663282536</v>
      </c>
      <c r="Y32" s="26">
        <f t="shared" si="19"/>
        <v>181842422.62647808</v>
      </c>
    </row>
    <row r="33" spans="1:25" x14ac:dyDescent="0.25">
      <c r="A33" s="1"/>
      <c r="B33" s="6">
        <v>4</v>
      </c>
      <c r="C33" s="26">
        <f>SUM((Colonies!C33)*(10^6))*20</f>
        <v>260000000</v>
      </c>
      <c r="D33" s="26">
        <f>SUM((Colonies!D33)*(10^6))*20</f>
        <v>400000000</v>
      </c>
      <c r="E33" s="28">
        <f>SUM((Colonies!E33)*(10^6))*20</f>
        <v>340000000</v>
      </c>
      <c r="F33" s="26">
        <f>SUM((Colonies!F33)*(10^6))*20</f>
        <v>960000000</v>
      </c>
      <c r="G33" s="26">
        <f>SUM((Colonies!G33)*(10^6))*20</f>
        <v>1320000000</v>
      </c>
      <c r="H33" s="28">
        <f>SUM((Colonies!H33)*(10^6))*20</f>
        <v>1220000000</v>
      </c>
      <c r="I33" s="26">
        <f>SUM((Colonies!I33)*(10^6))*20</f>
        <v>1740000000</v>
      </c>
      <c r="J33" s="26">
        <f>SUM((Colonies!J33)*(10^6))*20</f>
        <v>1840000000</v>
      </c>
      <c r="K33" s="28">
        <f>SUM((Colonies!K33)*(10^6))*20</f>
        <v>1740000000</v>
      </c>
      <c r="L33" s="26">
        <f>SUM((Colonies!L33)*(10^6))*20</f>
        <v>1000000000</v>
      </c>
      <c r="M33" s="26">
        <f>SUM((Colonies!M33)*(10^6))*20</f>
        <v>1120000000</v>
      </c>
      <c r="N33" s="28">
        <f>SUM((Colonies!N33)*(10^6))*20</f>
        <v>1040000000</v>
      </c>
      <c r="O33" s="26">
        <f>SUM((Colonies!O33)*(10^6))*20</f>
        <v>1960000000</v>
      </c>
      <c r="P33" s="26">
        <f>SUM((Colonies!P33)*(10^6))*20</f>
        <v>2440000000</v>
      </c>
      <c r="Q33" s="28">
        <f>SUM((Colonies!Q33)*(10^6))*20</f>
        <v>2260000000</v>
      </c>
      <c r="R33" s="6" t="s">
        <v>32</v>
      </c>
      <c r="S33" s="6">
        <v>6</v>
      </c>
      <c r="T33" s="28">
        <f t="shared" si="15"/>
        <v>1053333333.3333334</v>
      </c>
      <c r="U33" s="28">
        <f t="shared" si="16"/>
        <v>1166666666.6666667</v>
      </c>
      <c r="V33" s="26">
        <f t="shared" si="17"/>
        <v>2220000000</v>
      </c>
      <c r="W33" s="7"/>
      <c r="X33" s="28">
        <f t="shared" si="18"/>
        <v>49888765.156985886</v>
      </c>
      <c r="Y33" s="26">
        <f t="shared" si="19"/>
        <v>151730755.68988058</v>
      </c>
    </row>
    <row r="34" spans="1:25" x14ac:dyDescent="0.25">
      <c r="A34" s="1"/>
      <c r="B34" s="6">
        <v>5</v>
      </c>
      <c r="C34" s="26">
        <f>SUM((Colonies!C34)*(10^6))*20</f>
        <v>1560000000</v>
      </c>
      <c r="D34" s="26">
        <f>SUM((Colonies!D34)*(10^6))*20</f>
        <v>1920000000</v>
      </c>
      <c r="E34" s="28">
        <f>SUM((Colonies!E34)*(10^6))*20</f>
        <v>1900000000</v>
      </c>
      <c r="F34" s="26">
        <f>SUM((Colonies!F34)*(10^6))*20</f>
        <v>1680000000</v>
      </c>
      <c r="G34" s="26">
        <f>SUM((Colonies!G34)*(10^6))*20</f>
        <v>1500000000</v>
      </c>
      <c r="H34" s="28">
        <f>SUM((Colonies!H34)*(10^6))*20</f>
        <v>1720000000</v>
      </c>
      <c r="I34" s="26">
        <f>SUM((Colonies!I34)*(10^6))*20</f>
        <v>2220000000</v>
      </c>
      <c r="J34" s="26">
        <f>SUM((Colonies!J34)*(10^6))*20</f>
        <v>2540000000</v>
      </c>
      <c r="K34" s="28">
        <f>SUM((Colonies!K34)*(10^6))*20</f>
        <v>2260000000</v>
      </c>
      <c r="L34" s="26">
        <f>SUM((Colonies!L34)*(10^6))*20</f>
        <v>1890000000</v>
      </c>
      <c r="M34" s="26">
        <f>SUM((Colonies!M34)*(10^6))*20</f>
        <v>2230000000</v>
      </c>
      <c r="N34" s="28">
        <f>SUM((Colonies!N34)*(10^6))*20</f>
        <v>2080000000</v>
      </c>
      <c r="O34" s="26">
        <f>SUM((Colonies!O34)*(10^6))*20</f>
        <v>3570000000</v>
      </c>
      <c r="P34" s="26">
        <f>SUM((Colonies!P34)*(10^6))*20</f>
        <v>3730000000</v>
      </c>
      <c r="Q34" s="28">
        <f>SUM((Colonies!Q34)*(10^6))*20</f>
        <v>3800000000</v>
      </c>
      <c r="R34" s="6" t="s">
        <v>32</v>
      </c>
      <c r="S34" s="6">
        <v>6</v>
      </c>
      <c r="T34" s="28">
        <f t="shared" si="15"/>
        <v>2066666666.6666667</v>
      </c>
      <c r="U34" s="28">
        <f t="shared" si="16"/>
        <v>1633333333.3333333</v>
      </c>
      <c r="V34" s="26">
        <f t="shared" si="17"/>
        <v>3700000000</v>
      </c>
      <c r="W34" s="7"/>
      <c r="X34" s="28">
        <f t="shared" si="18"/>
        <v>139124245.03139472</v>
      </c>
      <c r="Y34" s="26">
        <f t="shared" si="19"/>
        <v>95684667.29604882</v>
      </c>
    </row>
    <row r="35" spans="1:25" x14ac:dyDescent="0.25">
      <c r="A35" s="1"/>
      <c r="B35" s="6">
        <v>6</v>
      </c>
      <c r="C35" s="26">
        <f>SUM((Colonies!C35)*(10^6))*20</f>
        <v>600000000</v>
      </c>
      <c r="D35" s="26">
        <f>SUM((Colonies!D35)*(10^6))*20</f>
        <v>1000000000</v>
      </c>
      <c r="E35" s="28">
        <f>SUM((Colonies!E35)*(10^6))*20</f>
        <v>1300000000</v>
      </c>
      <c r="F35" s="26">
        <f>SUM((Colonies!F35)*(10^6))*20</f>
        <v>1580000000</v>
      </c>
      <c r="G35" s="26">
        <f>SUM((Colonies!G35)*(10^6))*20</f>
        <v>1280000000</v>
      </c>
      <c r="H35" s="28">
        <f>SUM((Colonies!H35)*(10^6))*20</f>
        <v>1320000000</v>
      </c>
      <c r="I35" s="26">
        <f>SUM((Colonies!I35)*(10^6))*20</f>
        <v>1680000000</v>
      </c>
      <c r="J35" s="26">
        <f>SUM((Colonies!J35)*(10^6))*20</f>
        <v>1300000000</v>
      </c>
      <c r="K35" s="28">
        <f>SUM((Colonies!K35)*(10^6))*20</f>
        <v>1480000000</v>
      </c>
      <c r="L35" s="26">
        <f>SUM((Colonies!L35)*(10^6))*20</f>
        <v>1140000000</v>
      </c>
      <c r="M35" s="26">
        <f>SUM((Colonies!M35)*(10^6))*20</f>
        <v>1150000000</v>
      </c>
      <c r="N35" s="28">
        <f>SUM((Colonies!N35)*(10^6))*20</f>
        <v>1390000000</v>
      </c>
      <c r="O35" s="26">
        <f>SUM((Colonies!O35)*(10^6))*20</f>
        <v>2720000000</v>
      </c>
      <c r="P35" s="26">
        <f>SUM((Colonies!P35)*(10^6))*20</f>
        <v>2430000000</v>
      </c>
      <c r="Q35" s="28">
        <f>SUM((Colonies!Q35)*(10^6))*20</f>
        <v>2710000000</v>
      </c>
      <c r="R35" s="6" t="s">
        <v>32</v>
      </c>
      <c r="S35" s="6">
        <v>6</v>
      </c>
      <c r="T35" s="28">
        <f t="shared" si="15"/>
        <v>1226666666.6666667</v>
      </c>
      <c r="U35" s="28">
        <f t="shared" si="16"/>
        <v>1393333333.3333333</v>
      </c>
      <c r="V35" s="26">
        <f t="shared" si="17"/>
        <v>2620000000</v>
      </c>
      <c r="W35" s="7"/>
      <c r="X35" s="28">
        <f t="shared" si="18"/>
        <v>115566238.82239811</v>
      </c>
      <c r="Y35" s="26">
        <f t="shared" si="19"/>
        <v>132999582.28840002</v>
      </c>
    </row>
    <row r="36" spans="1:25" x14ac:dyDescent="0.25">
      <c r="A36" s="1"/>
      <c r="B36" s="6">
        <v>7</v>
      </c>
      <c r="C36" s="26">
        <f>SUM((Colonies!C36)*(10^6))*20</f>
        <v>680000000</v>
      </c>
      <c r="D36" s="26">
        <f>SUM((Colonies!D36)*(10^6))*20</f>
        <v>600000000</v>
      </c>
      <c r="E36" s="28">
        <f>SUM((Colonies!E36)*(10^6))*20</f>
        <v>860000000</v>
      </c>
      <c r="F36" s="26">
        <f>SUM((Colonies!F36)*(10^6))*20</f>
        <v>1180000000</v>
      </c>
      <c r="G36" s="26">
        <f>SUM((Colonies!G36)*(10^6))*20</f>
        <v>960000000</v>
      </c>
      <c r="H36" s="28">
        <f>SUM((Colonies!H36)*(10^6))*20</f>
        <v>1020000000</v>
      </c>
      <c r="I36" s="26">
        <f>SUM((Colonies!I36)*(10^6))*20</f>
        <v>1120000000</v>
      </c>
      <c r="J36" s="26">
        <f>SUM((Colonies!J36)*(10^6))*20</f>
        <v>1020000000</v>
      </c>
      <c r="K36" s="28">
        <f>SUM((Colonies!K36)*(10^6))*20</f>
        <v>1240000000</v>
      </c>
      <c r="L36" s="26">
        <f>SUM((Colonies!L36)*(10^6))*20</f>
        <v>900000000</v>
      </c>
      <c r="M36" s="26">
        <f>SUM((Colonies!M36)*(10^6))*20</f>
        <v>810000000</v>
      </c>
      <c r="N36" s="28">
        <f>SUM((Colonies!N36)*(10^6))*20</f>
        <v>1050000000</v>
      </c>
      <c r="O36" s="26">
        <f>SUM((Colonies!O36)*(10^6))*20</f>
        <v>2080000000</v>
      </c>
      <c r="P36" s="26">
        <f>SUM((Colonies!P36)*(10^6))*20</f>
        <v>1770000000</v>
      </c>
      <c r="Q36" s="28">
        <f>SUM((Colonies!Q36)*(10^6))*20</f>
        <v>2070000000</v>
      </c>
      <c r="R36" s="6" t="s">
        <v>32</v>
      </c>
      <c r="S36" s="6">
        <v>6</v>
      </c>
      <c r="T36" s="28">
        <f t="shared" si="15"/>
        <v>920000000</v>
      </c>
      <c r="U36" s="28">
        <f t="shared" si="16"/>
        <v>1053333333.3333334</v>
      </c>
      <c r="V36" s="26">
        <f t="shared" si="17"/>
        <v>1973333333.3333333</v>
      </c>
      <c r="W36" s="7"/>
      <c r="X36" s="28">
        <f t="shared" si="18"/>
        <v>98994949.366116658</v>
      </c>
      <c r="Y36" s="26">
        <f t="shared" si="19"/>
        <v>92855921.847894117</v>
      </c>
    </row>
    <row r="37" spans="1:25" x14ac:dyDescent="0.25">
      <c r="A37" s="1"/>
    </row>
    <row r="38" spans="1:25" x14ac:dyDescent="0.25">
      <c r="A38" s="1" t="s">
        <v>20</v>
      </c>
      <c r="B38" s="2" t="s">
        <v>1</v>
      </c>
      <c r="C38" s="29" t="s">
        <v>2</v>
      </c>
      <c r="D38" s="29"/>
      <c r="E38" s="30"/>
      <c r="F38" s="29" t="s">
        <v>3</v>
      </c>
      <c r="G38" s="29"/>
      <c r="H38" s="30"/>
      <c r="I38" s="29" t="s">
        <v>4</v>
      </c>
      <c r="J38" s="29"/>
      <c r="K38" s="30"/>
      <c r="L38" s="29" t="s">
        <v>26</v>
      </c>
      <c r="M38" s="29"/>
      <c r="N38" s="30"/>
      <c r="O38" s="29" t="s">
        <v>6</v>
      </c>
      <c r="P38" s="29"/>
      <c r="Q38" s="30"/>
      <c r="R38" s="3" t="s">
        <v>31</v>
      </c>
      <c r="S38" s="3" t="s">
        <v>7</v>
      </c>
      <c r="T38" s="2" t="s">
        <v>8</v>
      </c>
      <c r="U38" s="2" t="s">
        <v>9</v>
      </c>
      <c r="V38" s="4" t="s">
        <v>10</v>
      </c>
      <c r="X38" s="2" t="s">
        <v>28</v>
      </c>
      <c r="Y38" s="4" t="s">
        <v>30</v>
      </c>
    </row>
    <row r="39" spans="1:25" x14ac:dyDescent="0.25">
      <c r="A39" s="5" t="s">
        <v>21</v>
      </c>
      <c r="B39" s="6">
        <v>1</v>
      </c>
      <c r="C39" s="26">
        <f>SUM((Colonies!C39)*(10^7))*20</f>
        <v>1000000000</v>
      </c>
      <c r="D39" s="26">
        <f>SUM((Colonies!D39)*(10^7))*20</f>
        <v>800000000</v>
      </c>
      <c r="E39" s="27">
        <f>SUM((Colonies!E39)*(10^7))*20</f>
        <v>600000000</v>
      </c>
      <c r="F39" s="26">
        <f>SUM((Colonies!F39)*(10^7))*20</f>
        <v>3400000000</v>
      </c>
      <c r="G39" s="26">
        <f>SUM((Colonies!G39)*(10^7))*20</f>
        <v>2600000000</v>
      </c>
      <c r="H39" s="27">
        <f>SUM((Colonies!H39)*(10^7))*20</f>
        <v>3400000000</v>
      </c>
      <c r="I39" s="26">
        <f>SUM((Colonies!I39)*(10^7))*20</f>
        <v>200000000</v>
      </c>
      <c r="J39" s="26">
        <f>SUM((Colonies!J39)*(10^7))*20</f>
        <v>1000000000</v>
      </c>
      <c r="K39" s="27">
        <f>SUM((Colonies!K39)*(10^7))*20</f>
        <v>1200000000</v>
      </c>
      <c r="L39" s="26">
        <f>SUM((Colonies!L39)*(10^7))*20</f>
        <v>600000000</v>
      </c>
      <c r="M39" s="26">
        <f>SUM((Colonies!M39)*(10^7))*20</f>
        <v>900000000</v>
      </c>
      <c r="N39" s="27">
        <f>SUM((Colonies!N39)*(10^7))*20</f>
        <v>900000000</v>
      </c>
      <c r="O39" s="26">
        <f>SUM((Colonies!O39)*(10^7))*20</f>
        <v>4000000000</v>
      </c>
      <c r="P39" s="26">
        <f>SUM((Colonies!P39)*(10^7))*20</f>
        <v>3500000000</v>
      </c>
      <c r="Q39" s="27">
        <f>SUM((Colonies!Q39)*(10^7))*20</f>
        <v>4300000000</v>
      </c>
      <c r="R39" s="11" t="s">
        <v>32</v>
      </c>
      <c r="S39" s="11">
        <v>7</v>
      </c>
      <c r="T39" s="27">
        <f>SUM(L39:N39)/3</f>
        <v>800000000</v>
      </c>
      <c r="U39" s="27">
        <f>SUM(F39:H39)/3</f>
        <v>3133333333.3333335</v>
      </c>
      <c r="V39" s="26">
        <f>SUM(O39:Q39)/3</f>
        <v>3933333333.3333335</v>
      </c>
      <c r="W39" s="7"/>
      <c r="X39" s="27">
        <f>_xlfn.STDEV.P(L39:N39)</f>
        <v>141421356.23730952</v>
      </c>
      <c r="Y39" s="26">
        <f>_xlfn.STDEV.P(F39:H39)</f>
        <v>377123616.63282537</v>
      </c>
    </row>
    <row r="40" spans="1:25" x14ac:dyDescent="0.25">
      <c r="A40" s="1"/>
      <c r="B40" s="6">
        <v>2</v>
      </c>
      <c r="C40" s="26">
        <f>SUM((Colonies!C40)*(10^6))*20</f>
        <v>480000000</v>
      </c>
      <c r="D40" s="26">
        <f>SUM((Colonies!D40)*(10^6))*20</f>
        <v>440000000</v>
      </c>
      <c r="E40" s="28">
        <f>SUM((Colonies!E40)*(10^6))*20</f>
        <v>460000000</v>
      </c>
      <c r="F40" s="26">
        <f>SUM((Colonies!F40)*(10^6))*20</f>
        <v>3660000000</v>
      </c>
      <c r="G40" s="26">
        <f>SUM((Colonies!G40)*(10^6))*20</f>
        <v>2920000000</v>
      </c>
      <c r="H40" s="28">
        <f>SUM((Colonies!H40)*(10^6))*20</f>
        <v>2080000000</v>
      </c>
      <c r="I40" s="26">
        <f>SUM((Colonies!I40)*(10^6))*20</f>
        <v>660000000</v>
      </c>
      <c r="J40" s="26">
        <f>SUM((Colonies!J40)*(10^6))*20</f>
        <v>900000000</v>
      </c>
      <c r="K40" s="28">
        <f>SUM((Colonies!K40)*(10^6))*20</f>
        <v>620000000</v>
      </c>
      <c r="L40" s="26">
        <f>SUM((Colonies!L40)*(10^6))*20</f>
        <v>570000000</v>
      </c>
      <c r="M40" s="26">
        <f>SUM((Colonies!M40)*(10^6))*20</f>
        <v>670000000</v>
      </c>
      <c r="N40" s="28">
        <f>SUM((Colonies!N40)*(10^6))*20</f>
        <v>540000000</v>
      </c>
      <c r="O40" s="26">
        <f>SUM((Colonies!O40)*(10^6))*20</f>
        <v>4230000000</v>
      </c>
      <c r="P40" s="26">
        <f>SUM((Colonies!P40)*(10^6))*20</f>
        <v>3590000000</v>
      </c>
      <c r="Q40" s="28">
        <f>SUM((Colonies!Q40)*(10^6))*20</f>
        <v>2620000000</v>
      </c>
      <c r="R40" s="6" t="s">
        <v>32</v>
      </c>
      <c r="S40" s="6">
        <v>6</v>
      </c>
      <c r="T40" s="28">
        <f t="shared" ref="T40:T45" si="20">SUM(L40:N40)/3</f>
        <v>593333333.33333337</v>
      </c>
      <c r="U40" s="28">
        <f t="shared" ref="U40:U45" si="21">SUM(F40:H40)/3</f>
        <v>2886666666.6666665</v>
      </c>
      <c r="V40" s="26">
        <f t="shared" ref="V40:V45" si="22">SUM(O40:Q40)/3</f>
        <v>3480000000</v>
      </c>
      <c r="W40" s="7"/>
      <c r="X40" s="28">
        <f t="shared" ref="X40:X45" si="23">_xlfn.STDEV.P(L40:N40)</f>
        <v>55577773.335110217</v>
      </c>
      <c r="Y40" s="26">
        <f t="shared" ref="Y40:Y45" si="24">_xlfn.STDEV.P(F40:H40)</f>
        <v>645462796.93118036</v>
      </c>
    </row>
    <row r="41" spans="1:25" x14ac:dyDescent="0.25">
      <c r="A41" s="1"/>
      <c r="B41" s="6">
        <v>3</v>
      </c>
      <c r="C41" s="26">
        <f>SUM((Colonies!C41)*(10^6))*20</f>
        <v>120000000</v>
      </c>
      <c r="D41" s="26">
        <f>SUM((Colonies!D41)*(10^6))*20</f>
        <v>180000000</v>
      </c>
      <c r="E41" s="28">
        <f>SUM((Colonies!E41)*(10^6))*20</f>
        <v>160000000</v>
      </c>
      <c r="F41" s="26">
        <f>SUM((Colonies!F41)*(10^6))*20</f>
        <v>2480000000</v>
      </c>
      <c r="G41" s="26">
        <f>SUM((Colonies!G41)*(10^6))*20</f>
        <v>2840000000</v>
      </c>
      <c r="H41" s="28">
        <f>SUM((Colonies!H41)*(10^6))*20</f>
        <v>3140000000</v>
      </c>
      <c r="I41" s="26">
        <f>SUM((Colonies!I41)*(10^6))*20</f>
        <v>780000000</v>
      </c>
      <c r="J41" s="26">
        <f>SUM((Colonies!J41)*(10^6))*20</f>
        <v>680000000</v>
      </c>
      <c r="K41" s="28">
        <f>SUM((Colonies!K41)*(10^6))*20</f>
        <v>1000000000</v>
      </c>
      <c r="L41" s="26">
        <f>SUM((Colonies!L41)*(10^6))*20</f>
        <v>450000000</v>
      </c>
      <c r="M41" s="26">
        <f>SUM((Colonies!M41)*(10^6))*20</f>
        <v>430000000</v>
      </c>
      <c r="N41" s="28">
        <f>SUM((Colonies!N41)*(10^6))*20</f>
        <v>580000000</v>
      </c>
      <c r="O41" s="26">
        <f>SUM((Colonies!O41)*(10^6))*20</f>
        <v>2930000000</v>
      </c>
      <c r="P41" s="26">
        <f>SUM((Colonies!P41)*(10^6))*20</f>
        <v>3270000000</v>
      </c>
      <c r="Q41" s="28">
        <f>SUM((Colonies!Q41)*(10^6))*20</f>
        <v>3720000000</v>
      </c>
      <c r="R41" s="6" t="s">
        <v>32</v>
      </c>
      <c r="S41" s="6">
        <v>6</v>
      </c>
      <c r="T41" s="28">
        <f t="shared" si="20"/>
        <v>486666666.66666669</v>
      </c>
      <c r="U41" s="28">
        <f t="shared" si="21"/>
        <v>2820000000</v>
      </c>
      <c r="V41" s="26">
        <f t="shared" si="22"/>
        <v>3306666666.6666665</v>
      </c>
      <c r="W41" s="7"/>
      <c r="X41" s="28">
        <f t="shared" si="23"/>
        <v>66499791.144200012</v>
      </c>
      <c r="Y41" s="26">
        <f t="shared" si="24"/>
        <v>269814751.26464081</v>
      </c>
    </row>
    <row r="42" spans="1:25" x14ac:dyDescent="0.25">
      <c r="A42" s="1"/>
      <c r="B42" s="6">
        <v>4</v>
      </c>
      <c r="C42" s="26">
        <f>SUM((Colonies!C42)*(10^6))*20</f>
        <v>60000000</v>
      </c>
      <c r="D42" s="26">
        <f>SUM((Colonies!D42)*(10^6))*20</f>
        <v>100000000</v>
      </c>
      <c r="E42" s="28">
        <f>SUM((Colonies!E42)*(10^6))*20</f>
        <v>100000000</v>
      </c>
      <c r="F42" s="26">
        <f>SUM((Colonies!F42)*(10^6))*20</f>
        <v>2060000000</v>
      </c>
      <c r="G42" s="26">
        <f>SUM((Colonies!G42)*(10^6))*20</f>
        <v>2220000000</v>
      </c>
      <c r="H42" s="28">
        <f>SUM((Colonies!H42)*(10^6))*20</f>
        <v>1740000000</v>
      </c>
      <c r="I42" s="26">
        <f>SUM((Colonies!I42)*(10^6))*20</f>
        <v>760000000</v>
      </c>
      <c r="J42" s="26">
        <f>SUM((Colonies!J42)*(10^6))*20</f>
        <v>480000000</v>
      </c>
      <c r="K42" s="28">
        <f>SUM((Colonies!K42)*(10^6))*20</f>
        <v>700000000</v>
      </c>
      <c r="L42" s="26">
        <f>SUM((Colonies!L42)*(10^6))*20</f>
        <v>410000000</v>
      </c>
      <c r="M42" s="26">
        <f>SUM((Colonies!M42)*(10^6))*20</f>
        <v>290000000</v>
      </c>
      <c r="N42" s="28">
        <f>SUM((Colonies!N42)*(10^6))*20</f>
        <v>400000000</v>
      </c>
      <c r="O42" s="26">
        <f>SUM((Colonies!O42)*(10^6))*20</f>
        <v>2470000000</v>
      </c>
      <c r="P42" s="26">
        <f>SUM((Colonies!P42)*(10^6))*20</f>
        <v>2510000000</v>
      </c>
      <c r="Q42" s="28">
        <f>SUM((Colonies!Q42)*(10^6))*20</f>
        <v>2140000000</v>
      </c>
      <c r="R42" s="6" t="s">
        <v>32</v>
      </c>
      <c r="S42" s="6">
        <v>6</v>
      </c>
      <c r="T42" s="28">
        <f t="shared" si="20"/>
        <v>366666666.66666669</v>
      </c>
      <c r="U42" s="28">
        <f t="shared" si="21"/>
        <v>2006666666.6666667</v>
      </c>
      <c r="V42" s="26">
        <f t="shared" si="22"/>
        <v>2373333333.3333335</v>
      </c>
      <c r="W42" s="7"/>
      <c r="X42" s="28">
        <f t="shared" si="23"/>
        <v>54365021.434333637</v>
      </c>
      <c r="Y42" s="26">
        <f t="shared" si="24"/>
        <v>199555060.62794355</v>
      </c>
    </row>
    <row r="43" spans="1:25" x14ac:dyDescent="0.25">
      <c r="A43" s="1"/>
      <c r="B43" s="6">
        <v>5</v>
      </c>
      <c r="C43" s="26">
        <f>SUM((Colonies!C43)*(10^6))*20</f>
        <v>740000000</v>
      </c>
      <c r="D43" s="26">
        <f>SUM((Colonies!D43)*(10^6))*20</f>
        <v>680000000</v>
      </c>
      <c r="E43" s="28">
        <f>SUM((Colonies!E43)*(10^6))*20</f>
        <v>540000000</v>
      </c>
      <c r="F43" s="26">
        <f>SUM((Colonies!F43)*(10^6))*20</f>
        <v>3180000000</v>
      </c>
      <c r="G43" s="26">
        <f>SUM((Colonies!G43)*(10^6))*20</f>
        <v>2640000000</v>
      </c>
      <c r="H43" s="28">
        <f>SUM((Colonies!H43)*(10^6))*20</f>
        <v>3240000000</v>
      </c>
      <c r="I43" s="26">
        <f>SUM((Colonies!I43)*(10^6))*20</f>
        <v>700000000</v>
      </c>
      <c r="J43" s="26">
        <f>SUM((Colonies!J43)*(10^6))*20</f>
        <v>840000000</v>
      </c>
      <c r="K43" s="28">
        <f>SUM((Colonies!K43)*(10^6))*20</f>
        <v>820000000</v>
      </c>
      <c r="L43" s="26">
        <f>SUM((Colonies!L43)*(10^6))*20</f>
        <v>720000000</v>
      </c>
      <c r="M43" s="26">
        <f>SUM((Colonies!M43)*(10^6))*20</f>
        <v>760000000</v>
      </c>
      <c r="N43" s="28">
        <f>SUM((Colonies!N43)*(10^6))*20</f>
        <v>680000000</v>
      </c>
      <c r="O43" s="26">
        <f>SUM((Colonies!O43)*(10^6))*20</f>
        <v>3900000000</v>
      </c>
      <c r="P43" s="26">
        <f>SUM((Colonies!P43)*(10^6))*20</f>
        <v>3400000000</v>
      </c>
      <c r="Q43" s="28">
        <f>SUM((Colonies!Q43)*(10^6))*20</f>
        <v>3920000000</v>
      </c>
      <c r="R43" s="6" t="s">
        <v>32</v>
      </c>
      <c r="S43" s="6">
        <v>6</v>
      </c>
      <c r="T43" s="28">
        <f t="shared" si="20"/>
        <v>720000000</v>
      </c>
      <c r="U43" s="28">
        <f t="shared" si="21"/>
        <v>3020000000</v>
      </c>
      <c r="V43" s="26">
        <f t="shared" si="22"/>
        <v>3740000000</v>
      </c>
      <c r="W43" s="7"/>
      <c r="X43" s="28">
        <f t="shared" si="23"/>
        <v>32659863.237109039</v>
      </c>
      <c r="Y43" s="26">
        <f t="shared" si="24"/>
        <v>269814751.26464081</v>
      </c>
    </row>
    <row r="44" spans="1:25" x14ac:dyDescent="0.25">
      <c r="A44" s="1"/>
      <c r="B44" s="6">
        <v>6</v>
      </c>
      <c r="C44" s="26">
        <f>SUM((Colonies!C44)*(10^6))*20</f>
        <v>400000000</v>
      </c>
      <c r="D44" s="26">
        <f>SUM((Colonies!D44)*(10^6))*20</f>
        <v>540000000</v>
      </c>
      <c r="E44" s="28">
        <f>SUM((Colonies!E44)*(10^6))*20</f>
        <v>360000000</v>
      </c>
      <c r="F44" s="26">
        <f>SUM((Colonies!F44)*(10^6))*20</f>
        <v>2740000000</v>
      </c>
      <c r="G44" s="26">
        <f>SUM((Colonies!G44)*(10^6))*20</f>
        <v>3160000000</v>
      </c>
      <c r="H44" s="28">
        <f>SUM((Colonies!H44)*(10^6))*20</f>
        <v>2660000000</v>
      </c>
      <c r="I44" s="26">
        <f>SUM((Colonies!I44)*(10^6))*20</f>
        <v>540000000</v>
      </c>
      <c r="J44" s="26">
        <f>SUM((Colonies!J44)*(10^6))*20</f>
        <v>820000000</v>
      </c>
      <c r="K44" s="28">
        <f>SUM((Colonies!K44)*(10^6))*20</f>
        <v>920000000</v>
      </c>
      <c r="L44" s="26">
        <f>SUM((Colonies!L44)*(10^6))*20</f>
        <v>470000000</v>
      </c>
      <c r="M44" s="26">
        <f>SUM((Colonies!M44)*(10^6))*20</f>
        <v>680000000</v>
      </c>
      <c r="N44" s="28">
        <f>SUM((Colonies!N44)*(10^6))*20</f>
        <v>640000000</v>
      </c>
      <c r="O44" s="26">
        <f>SUM((Colonies!O44)*(10^6))*20</f>
        <v>3210000000</v>
      </c>
      <c r="P44" s="26">
        <f>SUM((Colonies!P44)*(10^6))*20</f>
        <v>3840000000</v>
      </c>
      <c r="Q44" s="28">
        <f>SUM((Colonies!Q44)*(10^6))*20</f>
        <v>3300000000</v>
      </c>
      <c r="R44" s="6" t="s">
        <v>32</v>
      </c>
      <c r="S44" s="6">
        <v>6</v>
      </c>
      <c r="T44" s="28">
        <f t="shared" si="20"/>
        <v>596666666.66666663</v>
      </c>
      <c r="U44" s="28">
        <f t="shared" si="21"/>
        <v>2853333333.3333335</v>
      </c>
      <c r="V44" s="26">
        <f t="shared" si="22"/>
        <v>3450000000</v>
      </c>
      <c r="W44" s="7"/>
      <c r="X44" s="28">
        <f t="shared" si="23"/>
        <v>91043335.224984422</v>
      </c>
      <c r="Y44" s="26">
        <f t="shared" si="24"/>
        <v>219291789.37864703</v>
      </c>
    </row>
    <row r="45" spans="1:25" x14ac:dyDescent="0.25">
      <c r="A45" s="1"/>
      <c r="B45" s="6">
        <v>7</v>
      </c>
      <c r="C45" s="26">
        <f>SUM((Colonies!C45)*(10^6))*20</f>
        <v>420000000</v>
      </c>
      <c r="D45" s="26">
        <f>SUM((Colonies!D45)*(10^6))*20</f>
        <v>360000000</v>
      </c>
      <c r="E45" s="28">
        <f>SUM((Colonies!E45)*(10^6))*20</f>
        <v>580000000</v>
      </c>
      <c r="F45" s="26">
        <f>SUM((Colonies!F45)*(10^6))*20</f>
        <v>2480000000</v>
      </c>
      <c r="G45" s="26">
        <f>SUM((Colonies!G45)*(10^6))*20</f>
        <v>2400000000</v>
      </c>
      <c r="H45" s="28">
        <f>SUM((Colonies!H45)*(10^6))*20</f>
        <v>2460000000</v>
      </c>
      <c r="I45" s="26">
        <f>SUM((Colonies!I45)*(10^6))*20</f>
        <v>460000000</v>
      </c>
      <c r="J45" s="26">
        <f>SUM((Colonies!J45)*(10^6))*20</f>
        <v>520000000</v>
      </c>
      <c r="K45" s="28">
        <f>SUM((Colonies!K45)*(10^6))*20</f>
        <v>660000000</v>
      </c>
      <c r="L45" s="26">
        <f>SUM((Colonies!L45)*(10^6))*20</f>
        <v>440000000</v>
      </c>
      <c r="M45" s="26">
        <f>SUM((Colonies!M45)*(10^6))*20</f>
        <v>440000000</v>
      </c>
      <c r="N45" s="28">
        <f>SUM((Colonies!N45)*(10^6))*20</f>
        <v>620000000</v>
      </c>
      <c r="O45" s="26">
        <f>SUM((Colonies!O45)*(10^6))*20</f>
        <v>2920000000</v>
      </c>
      <c r="P45" s="26">
        <f>SUM((Colonies!P45)*(10^6))*20</f>
        <v>2840000000</v>
      </c>
      <c r="Q45" s="28">
        <f>SUM((Colonies!Q45)*(10^6))*20</f>
        <v>3080000000</v>
      </c>
      <c r="R45" s="6" t="s">
        <v>32</v>
      </c>
      <c r="S45" s="6">
        <v>6</v>
      </c>
      <c r="T45" s="28">
        <f t="shared" si="20"/>
        <v>500000000</v>
      </c>
      <c r="U45" s="28">
        <f t="shared" si="21"/>
        <v>2446666666.6666665</v>
      </c>
      <c r="V45" s="26">
        <f t="shared" si="22"/>
        <v>2946666666.6666665</v>
      </c>
      <c r="W45" s="7"/>
      <c r="X45" s="28">
        <f t="shared" si="23"/>
        <v>84852813.7423857</v>
      </c>
      <c r="Y45" s="26">
        <f t="shared" si="24"/>
        <v>33993463.423951901</v>
      </c>
    </row>
    <row r="46" spans="1:25" x14ac:dyDescent="0.25">
      <c r="A46" s="1"/>
    </row>
    <row r="47" spans="1:25" x14ac:dyDescent="0.25">
      <c r="A47" s="1" t="s">
        <v>22</v>
      </c>
      <c r="B47" s="2" t="s">
        <v>1</v>
      </c>
      <c r="C47" s="29" t="s">
        <v>2</v>
      </c>
      <c r="D47" s="29"/>
      <c r="E47" s="30"/>
      <c r="F47" s="29" t="s">
        <v>3</v>
      </c>
      <c r="G47" s="29"/>
      <c r="H47" s="30"/>
      <c r="I47" s="29" t="s">
        <v>4</v>
      </c>
      <c r="J47" s="29"/>
      <c r="K47" s="30"/>
      <c r="L47" s="29" t="s">
        <v>26</v>
      </c>
      <c r="M47" s="29"/>
      <c r="N47" s="30"/>
      <c r="O47" s="29" t="s">
        <v>6</v>
      </c>
      <c r="P47" s="29"/>
      <c r="Q47" s="30"/>
      <c r="R47" s="3" t="s">
        <v>31</v>
      </c>
      <c r="S47" s="3" t="s">
        <v>7</v>
      </c>
      <c r="T47" s="2" t="s">
        <v>8</v>
      </c>
      <c r="U47" s="2" t="s">
        <v>9</v>
      </c>
      <c r="V47" s="4" t="s">
        <v>10</v>
      </c>
      <c r="X47" s="2" t="s">
        <v>28</v>
      </c>
      <c r="Y47" s="4" t="s">
        <v>30</v>
      </c>
    </row>
    <row r="48" spans="1:25" x14ac:dyDescent="0.25">
      <c r="A48" s="5" t="s">
        <v>23</v>
      </c>
      <c r="B48" s="6">
        <v>1</v>
      </c>
      <c r="C48" s="26">
        <f>SUM((Colonies!C48)*(10^7))*20</f>
        <v>2000000000</v>
      </c>
      <c r="D48" s="26">
        <f>SUM((Colonies!D48)*(10^7))*20</f>
        <v>2800000000</v>
      </c>
      <c r="E48" s="27">
        <f>SUM((Colonies!E48)*(10^7))*20</f>
        <v>2600000000</v>
      </c>
      <c r="F48" s="26">
        <f>SUM((Colonies!F48)*(10^7))*20</f>
        <v>600000000</v>
      </c>
      <c r="G48" s="26">
        <f>SUM((Colonies!G48)*(10^7))*20</f>
        <v>800000000</v>
      </c>
      <c r="H48" s="27">
        <f>SUM((Colonies!H48)*(10^7))*20</f>
        <v>200000000</v>
      </c>
      <c r="I48" s="26">
        <f>SUM((Colonies!I48)*(10^7))*20</f>
        <v>1200000000</v>
      </c>
      <c r="J48" s="26">
        <f>SUM((Colonies!J48)*(10^7))*20</f>
        <v>3600000000</v>
      </c>
      <c r="K48" s="27">
        <f>SUM((Colonies!K48)*(10^7))*20</f>
        <v>2800000000</v>
      </c>
      <c r="L48" s="26">
        <f>SUM((Colonies!L48)*(10^7))*20</f>
        <v>1600000000</v>
      </c>
      <c r="M48" s="26">
        <f>SUM((Colonies!M48)*(10^7))*20</f>
        <v>3200000000</v>
      </c>
      <c r="N48" s="27">
        <f>SUM((Colonies!N48)*(10^7))*20</f>
        <v>2700000000</v>
      </c>
      <c r="O48" s="26">
        <f>SUM((Colonies!O48)*(10^7))*20</f>
        <v>2200000000</v>
      </c>
      <c r="P48" s="26">
        <f>SUM((Colonies!P48)*(10^7))*20</f>
        <v>4000000000</v>
      </c>
      <c r="Q48" s="27">
        <f>SUM((Colonies!Q48)*(10^7))*20</f>
        <v>2900000000</v>
      </c>
      <c r="R48" s="11" t="s">
        <v>32</v>
      </c>
      <c r="S48" s="11">
        <v>7</v>
      </c>
      <c r="T48" s="27">
        <f>SUM(L48:N48)/3</f>
        <v>2500000000</v>
      </c>
      <c r="U48" s="27">
        <f>SUM(F48:H48)/3</f>
        <v>533333333.33333331</v>
      </c>
      <c r="V48" s="26">
        <f>SUM(O48:Q48)/3</f>
        <v>3033333333.3333335</v>
      </c>
      <c r="W48" s="7"/>
      <c r="X48" s="27">
        <f>_xlfn.STDEV.P(L48:N48)</f>
        <v>668331255.19211411</v>
      </c>
      <c r="Y48" s="26">
        <f>_xlfn.STDEV.P(F48:H48)</f>
        <v>249443825.78492942</v>
      </c>
    </row>
    <row r="49" spans="1:25" x14ac:dyDescent="0.25">
      <c r="A49" s="1"/>
      <c r="B49" s="6">
        <v>2</v>
      </c>
      <c r="C49" s="26">
        <f>SUM((Colonies!C49)*(10^6))*20</f>
        <v>1120000000</v>
      </c>
      <c r="D49" s="26">
        <f>SUM((Colonies!D49)*(10^6))*20</f>
        <v>980000000</v>
      </c>
      <c r="E49" s="28">
        <f>SUM((Colonies!E49)*(10^6))*20</f>
        <v>1020000000</v>
      </c>
      <c r="F49" s="26">
        <f>SUM((Colonies!F49)*(10^6))*20</f>
        <v>560000000</v>
      </c>
      <c r="G49" s="26">
        <f>SUM((Colonies!G49)*(10^6))*20</f>
        <v>500000000</v>
      </c>
      <c r="H49" s="28">
        <f>SUM((Colonies!H49)*(10^6))*20</f>
        <v>740000000</v>
      </c>
      <c r="I49" s="26">
        <f>SUM((Colonies!I49)*(10^6))*20</f>
        <v>3200000000</v>
      </c>
      <c r="J49" s="26">
        <f>SUM((Colonies!J49)*(10^6))*20</f>
        <v>3580000000</v>
      </c>
      <c r="K49" s="28">
        <f>SUM((Colonies!K49)*(10^6))*20</f>
        <v>3720000000</v>
      </c>
      <c r="L49" s="26">
        <f>SUM((Colonies!L49)*(10^6))*20</f>
        <v>2160000000</v>
      </c>
      <c r="M49" s="26">
        <f>SUM((Colonies!M49)*(10^6))*20</f>
        <v>2280000000</v>
      </c>
      <c r="N49" s="28">
        <f>SUM((Colonies!N49)*(10^6))*20</f>
        <v>2370000000</v>
      </c>
      <c r="O49" s="26">
        <f>SUM((Colonies!O49)*(10^6))*20</f>
        <v>2720000000</v>
      </c>
      <c r="P49" s="26">
        <f>SUM((Colonies!P49)*(10^6))*20</f>
        <v>2780000000</v>
      </c>
      <c r="Q49" s="28">
        <f>SUM((Colonies!Q49)*(10^6))*20</f>
        <v>3110000000</v>
      </c>
      <c r="R49" s="6" t="s">
        <v>32</v>
      </c>
      <c r="S49" s="6">
        <v>6</v>
      </c>
      <c r="T49" s="28">
        <f t="shared" ref="T49:T54" si="25">SUM(L49:N49)/3</f>
        <v>2270000000</v>
      </c>
      <c r="U49" s="28">
        <f t="shared" ref="U49:U54" si="26">SUM(F49:H49)/3</f>
        <v>600000000</v>
      </c>
      <c r="V49" s="26">
        <f t="shared" ref="V49:V54" si="27">SUM(O49:Q49)/3</f>
        <v>2870000000</v>
      </c>
      <c r="W49" s="7"/>
      <c r="X49" s="28">
        <f t="shared" ref="X49:X54" si="28">_xlfn.STDEV.P(L49:N49)</f>
        <v>86023252.670426264</v>
      </c>
      <c r="Y49" s="26">
        <f t="shared" ref="Y49:Y54" si="29">_xlfn.STDEV.P(F49:H49)</f>
        <v>101980390.2718557</v>
      </c>
    </row>
    <row r="50" spans="1:25" x14ac:dyDescent="0.25">
      <c r="A50" s="1"/>
      <c r="B50" s="6">
        <v>3</v>
      </c>
      <c r="C50" s="26">
        <f>SUM((Colonies!C50)*(10^6))*20</f>
        <v>140000000</v>
      </c>
      <c r="D50" s="26">
        <f>SUM((Colonies!D50)*(10^6))*20</f>
        <v>300000000</v>
      </c>
      <c r="E50" s="28">
        <f>SUM((Colonies!E50)*(10^6))*20</f>
        <v>260000000</v>
      </c>
      <c r="F50" s="26">
        <f>SUM((Colonies!F50)*(10^6))*20</f>
        <v>540000000</v>
      </c>
      <c r="G50" s="26">
        <f>SUM((Colonies!G50)*(10^6))*20</f>
        <v>440000000</v>
      </c>
      <c r="H50" s="28">
        <f>SUM((Colonies!H50)*(10^6))*20</f>
        <v>540000000</v>
      </c>
      <c r="I50" s="26">
        <f>SUM((Colonies!I50)*(10^6))*20</f>
        <v>2860000000</v>
      </c>
      <c r="J50" s="26">
        <f>SUM((Colonies!J50)*(10^6))*20</f>
        <v>2680000000</v>
      </c>
      <c r="K50" s="28">
        <f>SUM((Colonies!K50)*(10^6))*20</f>
        <v>2820000000</v>
      </c>
      <c r="L50" s="26">
        <f>SUM((Colonies!L50)*(10^6))*20</f>
        <v>1500000000</v>
      </c>
      <c r="M50" s="26">
        <f>SUM((Colonies!M50)*(10^6))*20</f>
        <v>1490000000</v>
      </c>
      <c r="N50" s="28">
        <f>SUM((Colonies!N50)*(10^6))*20</f>
        <v>1540000000</v>
      </c>
      <c r="O50" s="26">
        <f>SUM((Colonies!O50)*(10^6))*20</f>
        <v>2040000000</v>
      </c>
      <c r="P50" s="26">
        <f>SUM((Colonies!P50)*(10^6))*20</f>
        <v>1930000000</v>
      </c>
      <c r="Q50" s="28">
        <f>SUM((Colonies!Q50)*(10^6))*20</f>
        <v>2080000000</v>
      </c>
      <c r="R50" s="6" t="s">
        <v>32</v>
      </c>
      <c r="S50" s="6">
        <v>6</v>
      </c>
      <c r="T50" s="28">
        <f t="shared" si="25"/>
        <v>1510000000</v>
      </c>
      <c r="U50" s="28">
        <f t="shared" si="26"/>
        <v>506666666.66666669</v>
      </c>
      <c r="V50" s="26">
        <f t="shared" si="27"/>
        <v>2016666666.6666667</v>
      </c>
      <c r="W50" s="7"/>
      <c r="X50" s="28">
        <f t="shared" si="28"/>
        <v>21602468.994692869</v>
      </c>
      <c r="Y50" s="26">
        <f t="shared" si="29"/>
        <v>47140452.079103172</v>
      </c>
    </row>
    <row r="51" spans="1:25" x14ac:dyDescent="0.25">
      <c r="A51" s="1"/>
      <c r="B51" s="6">
        <v>4</v>
      </c>
      <c r="C51" s="26">
        <f>SUM((Colonies!C51)*(10^6))*20</f>
        <v>60000000</v>
      </c>
      <c r="D51" s="26">
        <f>SUM((Colonies!D51)*(10^6))*20</f>
        <v>100000000</v>
      </c>
      <c r="E51" s="28">
        <f>SUM((Colonies!E51)*(10^6))*20</f>
        <v>180000000</v>
      </c>
      <c r="F51" s="26">
        <f>SUM((Colonies!F51)*(10^6))*20</f>
        <v>320000000</v>
      </c>
      <c r="G51" s="26">
        <f>SUM((Colonies!G51)*(10^6))*20</f>
        <v>480000000</v>
      </c>
      <c r="H51" s="28">
        <f>SUM((Colonies!H51)*(10^6))*20</f>
        <v>400000000</v>
      </c>
      <c r="I51" s="26">
        <f>SUM((Colonies!I51)*(10^6))*20</f>
        <v>2180000000</v>
      </c>
      <c r="J51" s="26">
        <f>SUM((Colonies!J51)*(10^6))*20</f>
        <v>2260000000</v>
      </c>
      <c r="K51" s="28">
        <f>SUM((Colonies!K51)*(10^6))*20</f>
        <v>2720000000</v>
      </c>
      <c r="L51" s="26">
        <f>SUM((Colonies!L51)*(10^6))*20</f>
        <v>1120000000</v>
      </c>
      <c r="M51" s="26">
        <f>SUM((Colonies!M51)*(10^6))*20</f>
        <v>1180000000</v>
      </c>
      <c r="N51" s="28">
        <f>SUM((Colonies!N51)*(10^6))*20</f>
        <v>1450000000</v>
      </c>
      <c r="O51" s="26">
        <f>SUM((Colonies!O51)*(10^6))*20</f>
        <v>1440000000</v>
      </c>
      <c r="P51" s="26">
        <f>SUM((Colonies!P51)*(10^6))*20</f>
        <v>1660000000</v>
      </c>
      <c r="Q51" s="28">
        <f>SUM((Colonies!Q51)*(10^6))*20</f>
        <v>1850000000</v>
      </c>
      <c r="R51" s="6" t="s">
        <v>32</v>
      </c>
      <c r="S51" s="6">
        <v>6</v>
      </c>
      <c r="T51" s="28">
        <f t="shared" si="25"/>
        <v>1250000000</v>
      </c>
      <c r="U51" s="28">
        <f t="shared" si="26"/>
        <v>400000000</v>
      </c>
      <c r="V51" s="26">
        <f t="shared" si="27"/>
        <v>1650000000</v>
      </c>
      <c r="W51" s="7"/>
      <c r="X51" s="28">
        <f t="shared" si="28"/>
        <v>143527000.94407323</v>
      </c>
      <c r="Y51" s="26">
        <f t="shared" si="29"/>
        <v>65319726.474218078</v>
      </c>
    </row>
    <row r="52" spans="1:25" x14ac:dyDescent="0.25">
      <c r="A52" s="1"/>
      <c r="B52" s="6">
        <v>5</v>
      </c>
      <c r="C52" s="26">
        <f>SUM((Colonies!C52)*(10^6))*20</f>
        <v>2080000000</v>
      </c>
      <c r="D52" s="26">
        <f>SUM((Colonies!D52)*(10^6))*20</f>
        <v>2260000000</v>
      </c>
      <c r="E52" s="28">
        <f>SUM((Colonies!E52)*(10^6))*20</f>
        <v>2320000000</v>
      </c>
      <c r="F52" s="26">
        <f>SUM((Colonies!F52)*(10^6))*20</f>
        <v>600000000</v>
      </c>
      <c r="G52" s="26">
        <f>SUM((Colonies!G52)*(10^6))*20</f>
        <v>540000000</v>
      </c>
      <c r="H52" s="28">
        <f>SUM((Colonies!H52)*(10^6))*20</f>
        <v>740000000</v>
      </c>
      <c r="I52" s="26">
        <f>SUM((Colonies!I52)*(10^6))*20</f>
        <v>3480000000</v>
      </c>
      <c r="J52" s="26">
        <f>SUM((Colonies!J52)*(10^6))*20</f>
        <v>3580000000</v>
      </c>
      <c r="K52" s="28">
        <f>SUM((Colonies!K52)*(10^6))*20</f>
        <v>2880000000</v>
      </c>
      <c r="L52" s="26">
        <f>SUM((Colonies!L52)*(10^6))*20</f>
        <v>2780000000</v>
      </c>
      <c r="M52" s="26">
        <f>SUM((Colonies!M52)*(10^6))*20</f>
        <v>2920000000</v>
      </c>
      <c r="N52" s="28">
        <f>SUM((Colonies!N52)*(10^6))*20</f>
        <v>2600000000</v>
      </c>
      <c r="O52" s="26">
        <f>SUM((Colonies!O52)*(10^6))*20</f>
        <v>3380000000</v>
      </c>
      <c r="P52" s="26">
        <f>SUM((Colonies!P52)*(10^6))*20</f>
        <v>3460000000</v>
      </c>
      <c r="Q52" s="28">
        <f>SUM((Colonies!Q52)*(10^6))*20</f>
        <v>3340000000</v>
      </c>
      <c r="R52" s="6" t="s">
        <v>32</v>
      </c>
      <c r="S52" s="6">
        <v>6</v>
      </c>
      <c r="T52" s="28">
        <f t="shared" si="25"/>
        <v>2766666666.6666665</v>
      </c>
      <c r="U52" s="28">
        <f t="shared" si="26"/>
        <v>626666666.66666663</v>
      </c>
      <c r="V52" s="26">
        <f t="shared" si="27"/>
        <v>3393333333.3333335</v>
      </c>
      <c r="W52" s="7"/>
      <c r="X52" s="28">
        <f t="shared" si="28"/>
        <v>130979218.02925669</v>
      </c>
      <c r="Y52" s="26">
        <f t="shared" si="29"/>
        <v>83798700.599843562</v>
      </c>
    </row>
    <row r="53" spans="1:25" x14ac:dyDescent="0.25">
      <c r="A53" s="1"/>
      <c r="B53" s="6">
        <v>6</v>
      </c>
      <c r="C53" s="26">
        <f>SUM((Colonies!C53)*(10^6))*20</f>
        <v>1660000000</v>
      </c>
      <c r="D53" s="26">
        <f>SUM((Colonies!D53)*(10^6))*20</f>
        <v>1520000000</v>
      </c>
      <c r="E53" s="28">
        <f>SUM((Colonies!E53)*(10^6))*20</f>
        <v>1480000000</v>
      </c>
      <c r="F53" s="26">
        <f>SUM((Colonies!F53)*(10^6))*20</f>
        <v>540000000</v>
      </c>
      <c r="G53" s="26">
        <f>SUM((Colonies!G53)*(10^6))*20</f>
        <v>640000000</v>
      </c>
      <c r="H53" s="28">
        <f>SUM((Colonies!H53)*(10^6))*20</f>
        <v>400000000</v>
      </c>
      <c r="I53" s="26">
        <f>SUM((Colonies!I53)*(10^6))*20</f>
        <v>2760000000</v>
      </c>
      <c r="J53" s="26">
        <f>SUM((Colonies!J53)*(10^6))*20</f>
        <v>2920000000</v>
      </c>
      <c r="K53" s="28">
        <f>SUM((Colonies!K53)*(10^6))*20</f>
        <v>2720000000</v>
      </c>
      <c r="L53" s="26">
        <f>SUM((Colonies!L53)*(10^6))*20</f>
        <v>2210000000</v>
      </c>
      <c r="M53" s="26">
        <f>SUM((Colonies!M53)*(10^6))*20</f>
        <v>2220000000</v>
      </c>
      <c r="N53" s="28">
        <f>SUM((Colonies!N53)*(10^6))*20</f>
        <v>2100000000</v>
      </c>
      <c r="O53" s="26">
        <f>SUM((Colonies!O53)*(10^6))*20</f>
        <v>2750000000</v>
      </c>
      <c r="P53" s="26">
        <f>SUM((Colonies!P53)*(10^6))*20</f>
        <v>2860000000</v>
      </c>
      <c r="Q53" s="28">
        <f>SUM((Colonies!Q53)*(10^6))*20</f>
        <v>2500000000</v>
      </c>
      <c r="R53" s="6" t="s">
        <v>32</v>
      </c>
      <c r="S53" s="6">
        <v>6</v>
      </c>
      <c r="T53" s="28">
        <f t="shared" si="25"/>
        <v>2176666666.6666665</v>
      </c>
      <c r="U53" s="28">
        <f t="shared" si="26"/>
        <v>526666666.66666669</v>
      </c>
      <c r="V53" s="26">
        <f t="shared" si="27"/>
        <v>2703333333.3333335</v>
      </c>
      <c r="W53" s="7"/>
      <c r="X53" s="28">
        <f t="shared" si="28"/>
        <v>54365021.434333637</v>
      </c>
      <c r="Y53" s="26">
        <f t="shared" si="29"/>
        <v>98432153.734889328</v>
      </c>
    </row>
    <row r="54" spans="1:25" x14ac:dyDescent="0.25">
      <c r="A54" s="1"/>
      <c r="B54" s="6">
        <v>7</v>
      </c>
      <c r="C54" s="26">
        <f>SUM((Colonies!C54)*(10^6))*20</f>
        <v>1520000000</v>
      </c>
      <c r="D54" s="26">
        <f>SUM((Colonies!D54)*(10^6))*20</f>
        <v>1140000000</v>
      </c>
      <c r="E54" s="28">
        <f>SUM((Colonies!E54)*(10^6))*20</f>
        <v>1260000000</v>
      </c>
      <c r="F54" s="26">
        <f>SUM((Colonies!F54)*(10^6))*20</f>
        <v>300000000</v>
      </c>
      <c r="G54" s="26">
        <f>SUM((Colonies!G54)*(10^6))*20</f>
        <v>640000000</v>
      </c>
      <c r="H54" s="28">
        <f>SUM((Colonies!H54)*(10^6))*20</f>
        <v>320000000</v>
      </c>
      <c r="I54" s="26">
        <f>SUM((Colonies!I54)*(10^6))*20</f>
        <v>2600000000</v>
      </c>
      <c r="J54" s="26">
        <f>SUM((Colonies!J54)*(10^6))*20</f>
        <v>1960000000</v>
      </c>
      <c r="K54" s="28">
        <f>SUM((Colonies!K54)*(10^6))*20</f>
        <v>2040000000</v>
      </c>
      <c r="L54" s="26">
        <f>SUM((Colonies!L54)*(10^6))*20</f>
        <v>2060000000</v>
      </c>
      <c r="M54" s="26">
        <f>SUM((Colonies!M54)*(10^6))*20</f>
        <v>1550000000</v>
      </c>
      <c r="N54" s="28">
        <f>SUM((Colonies!N54)*(10^6))*20</f>
        <v>1650000000</v>
      </c>
      <c r="O54" s="26">
        <f>SUM((Colonies!O54)*(10^6))*20</f>
        <v>2360000000</v>
      </c>
      <c r="P54" s="26">
        <f>SUM((Colonies!P54)*(10^6))*20</f>
        <v>2190000000</v>
      </c>
      <c r="Q54" s="28">
        <f>SUM((Colonies!Q54)*(10^6))*20</f>
        <v>1970000000</v>
      </c>
      <c r="R54" s="6" t="s">
        <v>32</v>
      </c>
      <c r="S54" s="6">
        <v>6</v>
      </c>
      <c r="T54" s="28">
        <f t="shared" si="25"/>
        <v>1753333333.3333333</v>
      </c>
      <c r="U54" s="28">
        <f t="shared" si="26"/>
        <v>420000000</v>
      </c>
      <c r="V54" s="26">
        <f t="shared" si="27"/>
        <v>2173333333.3333335</v>
      </c>
      <c r="W54" s="7"/>
      <c r="X54" s="28">
        <f t="shared" si="28"/>
        <v>220655588.84580487</v>
      </c>
      <c r="Y54" s="26">
        <f t="shared" si="29"/>
        <v>155777619.2739723</v>
      </c>
    </row>
    <row r="55" spans="1:25" x14ac:dyDescent="0.25">
      <c r="A55" s="1"/>
    </row>
    <row r="56" spans="1:25" x14ac:dyDescent="0.25">
      <c r="A56" s="1" t="s">
        <v>24</v>
      </c>
      <c r="B56" s="2" t="s">
        <v>1</v>
      </c>
      <c r="C56" s="29" t="s">
        <v>2</v>
      </c>
      <c r="D56" s="29"/>
      <c r="E56" s="30"/>
      <c r="F56" s="29" t="s">
        <v>3</v>
      </c>
      <c r="G56" s="29"/>
      <c r="H56" s="30"/>
      <c r="I56" s="29" t="s">
        <v>4</v>
      </c>
      <c r="J56" s="29"/>
      <c r="K56" s="30"/>
      <c r="L56" s="29" t="s">
        <v>26</v>
      </c>
      <c r="M56" s="29"/>
      <c r="N56" s="30"/>
      <c r="O56" s="29" t="s">
        <v>6</v>
      </c>
      <c r="P56" s="29"/>
      <c r="Q56" s="30"/>
      <c r="R56" s="3" t="s">
        <v>31</v>
      </c>
      <c r="S56" s="3" t="s">
        <v>7</v>
      </c>
      <c r="T56" s="2" t="s">
        <v>8</v>
      </c>
      <c r="U56" s="2" t="s">
        <v>9</v>
      </c>
      <c r="V56" s="4" t="s">
        <v>10</v>
      </c>
      <c r="X56" s="2" t="s">
        <v>28</v>
      </c>
      <c r="Y56" s="4" t="s">
        <v>30</v>
      </c>
    </row>
    <row r="57" spans="1:25" x14ac:dyDescent="0.25">
      <c r="A57" s="5" t="s">
        <v>25</v>
      </c>
      <c r="B57" s="6">
        <v>1</v>
      </c>
      <c r="C57" s="26">
        <f>SUM((Colonies!C57)*(10^7))*20</f>
        <v>200000000</v>
      </c>
      <c r="D57" s="26">
        <f>SUM((Colonies!D57)*(10^7))*20</f>
        <v>200000000</v>
      </c>
      <c r="E57" s="27">
        <f>SUM((Colonies!E57)*(10^7))*20</f>
        <v>200000000</v>
      </c>
      <c r="F57" s="26">
        <f>SUM((Colonies!F57)*(10^7))*20</f>
        <v>4400000000</v>
      </c>
      <c r="G57" s="26">
        <f>SUM((Colonies!G57)*(10^7))*20</f>
        <v>4400000000</v>
      </c>
      <c r="H57" s="27">
        <f>SUM((Colonies!H57)*(10^7))*20</f>
        <v>3200000000</v>
      </c>
      <c r="I57" s="26">
        <f>SUM((Colonies!I57)*(10^7))*20</f>
        <v>200000000</v>
      </c>
      <c r="J57" s="26">
        <f>SUM((Colonies!J57)*(10^7))*20</f>
        <v>400000000</v>
      </c>
      <c r="K57" s="27">
        <f>SUM((Colonies!K57)*(10^7))*20</f>
        <v>200000000</v>
      </c>
      <c r="L57" s="26">
        <f>SUM((Colonies!L57)*(10^7))*20</f>
        <v>200000000</v>
      </c>
      <c r="M57" s="26">
        <f>SUM((Colonies!M57)*(10^7))*20</f>
        <v>300000000</v>
      </c>
      <c r="N57" s="27">
        <f>SUM((Colonies!N57)*(10^7))*20</f>
        <v>200000000</v>
      </c>
      <c r="O57" s="26">
        <f>SUM((Colonies!O57)*(10^7))*20</f>
        <v>4600000000</v>
      </c>
      <c r="P57" s="26">
        <f>SUM((Colonies!P57)*(10^7))*20</f>
        <v>4700000000</v>
      </c>
      <c r="Q57" s="27">
        <f>SUM((Colonies!Q57)*(10^7))*20</f>
        <v>3400000000</v>
      </c>
      <c r="R57" s="11" t="s">
        <v>32</v>
      </c>
      <c r="S57" s="11">
        <v>7</v>
      </c>
      <c r="T57" s="27">
        <f>SUM(L57:N57)/3</f>
        <v>233333333.33333334</v>
      </c>
      <c r="U57" s="27">
        <f>SUM(F57:H57)/3</f>
        <v>4000000000</v>
      </c>
      <c r="V57" s="26">
        <f>SUM(O57:Q57)/3</f>
        <v>4233333333.3333335</v>
      </c>
      <c r="W57" s="7"/>
      <c r="X57" s="27">
        <f>_xlfn.STDEV.P(L57:N57)</f>
        <v>47140452.079103172</v>
      </c>
      <c r="Y57" s="26">
        <f>_xlfn.STDEV.P(F57:H57)</f>
        <v>565685424.94923806</v>
      </c>
    </row>
    <row r="58" spans="1:25" x14ac:dyDescent="0.25">
      <c r="B58" s="6">
        <v>2</v>
      </c>
      <c r="C58" s="26">
        <f>SUM((Colonies!C58)*(10^6))*20</f>
        <v>120000000</v>
      </c>
      <c r="D58" s="26">
        <f>SUM((Colonies!D58)*(10^6))*20</f>
        <v>120000000</v>
      </c>
      <c r="E58" s="28">
        <f>SUM((Colonies!E58)*(10^6))*20</f>
        <v>140000000</v>
      </c>
      <c r="F58" s="26">
        <f>SUM((Colonies!F58)*(10^6))*20</f>
        <v>3680000000</v>
      </c>
      <c r="G58" s="26">
        <f>SUM((Colonies!G58)*(10^6))*20</f>
        <v>3640000000</v>
      </c>
      <c r="H58" s="28">
        <f>SUM((Colonies!H58)*(10^6))*20</f>
        <v>3660000000</v>
      </c>
      <c r="I58" s="26">
        <f>SUM((Colonies!I58)*(10^6))*20</f>
        <v>40000000</v>
      </c>
      <c r="J58" s="26">
        <f>SUM((Colonies!J58)*(10^6))*20</f>
        <v>120000000</v>
      </c>
      <c r="K58" s="28">
        <f>SUM((Colonies!K58)*(10^6))*20</f>
        <v>60000000</v>
      </c>
      <c r="L58" s="26">
        <f>SUM((Colonies!L58)*(10^6))*20</f>
        <v>80000000</v>
      </c>
      <c r="M58" s="26">
        <f>SUM((Colonies!M58)*(10^6))*20</f>
        <v>120000000</v>
      </c>
      <c r="N58" s="28">
        <f>SUM((Colonies!N58)*(10^6))*20</f>
        <v>100000000</v>
      </c>
      <c r="O58" s="26">
        <f>SUM((Colonies!O58)*(10^6))*20</f>
        <v>3760000000</v>
      </c>
      <c r="P58" s="26">
        <f>SUM((Colonies!P58)*(10^6))*20</f>
        <v>3760000000</v>
      </c>
      <c r="Q58" s="28">
        <f>SUM((Colonies!Q58)*(10^6))*20</f>
        <v>3760000000</v>
      </c>
      <c r="R58" s="6" t="s">
        <v>32</v>
      </c>
      <c r="S58" s="6">
        <v>6</v>
      </c>
      <c r="T58" s="28">
        <f t="shared" ref="T58:T63" si="30">SUM(L58:N58)/3</f>
        <v>100000000</v>
      </c>
      <c r="U58" s="28">
        <f t="shared" ref="U58:U63" si="31">SUM(F58:H58)/3</f>
        <v>3660000000</v>
      </c>
      <c r="V58" s="26">
        <f t="shared" ref="V58:V63" si="32">SUM(O58:Q58)/3</f>
        <v>3760000000</v>
      </c>
      <c r="W58" s="7"/>
      <c r="X58" s="28">
        <f t="shared" ref="X58:X63" si="33">_xlfn.STDEV.P(L58:N58)</f>
        <v>16329931.618554519</v>
      </c>
      <c r="Y58" s="26">
        <f t="shared" ref="Y58:Y63" si="34">_xlfn.STDEV.P(F58:H58)</f>
        <v>16329931.618554519</v>
      </c>
    </row>
    <row r="59" spans="1:25" x14ac:dyDescent="0.25">
      <c r="B59" s="6">
        <v>3</v>
      </c>
      <c r="C59" s="26">
        <f>SUM((Colonies!C59)*(10^6))*20</f>
        <v>60000000</v>
      </c>
      <c r="D59" s="26">
        <f>SUM((Colonies!D59)*(10^6))*20</f>
        <v>40000000</v>
      </c>
      <c r="E59" s="28">
        <f>SUM((Colonies!E59)*(10^6))*20</f>
        <v>20000000</v>
      </c>
      <c r="F59" s="26">
        <f>SUM((Colonies!F59)*(10^6))*20</f>
        <v>3020000000</v>
      </c>
      <c r="G59" s="26">
        <f>SUM((Colonies!G59)*(10^6))*20</f>
        <v>2800000000</v>
      </c>
      <c r="H59" s="28">
        <f>SUM((Colonies!H59)*(10^6))*20</f>
        <v>3680000000</v>
      </c>
      <c r="I59" s="26">
        <f>SUM((Colonies!I59)*(10^6))*20</f>
        <v>100000000</v>
      </c>
      <c r="J59" s="26">
        <f>SUM((Colonies!J59)*(10^6))*20</f>
        <v>120000000</v>
      </c>
      <c r="K59" s="28">
        <f>SUM((Colonies!K59)*(10^6))*20</f>
        <v>160000000</v>
      </c>
      <c r="L59" s="26">
        <f>SUM((Colonies!L59)*(10^6))*20</f>
        <v>80000000</v>
      </c>
      <c r="M59" s="26">
        <f>SUM((Colonies!M59)*(10^6))*20</f>
        <v>80000000</v>
      </c>
      <c r="N59" s="28">
        <f>SUM((Colonies!N59)*(10^6))*20</f>
        <v>90000000</v>
      </c>
      <c r="O59" s="26">
        <f>SUM((Colonies!O59)*(10^6))*20</f>
        <v>3100000000</v>
      </c>
      <c r="P59" s="26">
        <f>SUM((Colonies!P59)*(10^6))*20</f>
        <v>2880000000</v>
      </c>
      <c r="Q59" s="28">
        <f>SUM((Colonies!Q59)*(10^6))*20</f>
        <v>3770000000</v>
      </c>
      <c r="R59" s="6" t="s">
        <v>32</v>
      </c>
      <c r="S59" s="6">
        <v>6</v>
      </c>
      <c r="T59" s="28">
        <f t="shared" si="30"/>
        <v>83333333.333333328</v>
      </c>
      <c r="U59" s="28">
        <f t="shared" si="31"/>
        <v>3166666666.6666665</v>
      </c>
      <c r="V59" s="26">
        <f t="shared" si="32"/>
        <v>3250000000</v>
      </c>
      <c r="W59" s="7"/>
      <c r="X59" s="28">
        <f t="shared" si="33"/>
        <v>4714045.207910317</v>
      </c>
      <c r="Y59" s="26">
        <f t="shared" si="34"/>
        <v>373928097.66347086</v>
      </c>
    </row>
    <row r="60" spans="1:25" x14ac:dyDescent="0.25">
      <c r="B60" s="6">
        <v>4</v>
      </c>
      <c r="C60" s="26">
        <f>SUM((Colonies!C60)*(10^6))*20</f>
        <v>40000000</v>
      </c>
      <c r="D60" s="26">
        <f>SUM((Colonies!D60)*(10^6))*20</f>
        <v>20000000</v>
      </c>
      <c r="E60" s="28">
        <f>SUM((Colonies!E60)*(10^6))*20</f>
        <v>20000000</v>
      </c>
      <c r="F60" s="26">
        <f>SUM((Colonies!F60)*(10^6))*20</f>
        <v>2440000000</v>
      </c>
      <c r="G60" s="26">
        <f>SUM((Colonies!G60)*(10^6))*20</f>
        <v>2600000000</v>
      </c>
      <c r="H60" s="28">
        <f>SUM((Colonies!H60)*(10^6))*20</f>
        <v>3180000000</v>
      </c>
      <c r="I60" s="26">
        <f>SUM((Colonies!I60)*(10^6))*20</f>
        <v>240000000</v>
      </c>
      <c r="J60" s="26">
        <f>SUM((Colonies!J60)*(10^6))*20</f>
        <v>80000000</v>
      </c>
      <c r="K60" s="28">
        <f>SUM((Colonies!K60)*(10^6))*20</f>
        <v>100000000</v>
      </c>
      <c r="L60" s="26">
        <f>SUM((Colonies!L60)*(10^6))*20</f>
        <v>140000000</v>
      </c>
      <c r="M60" s="26">
        <f>SUM((Colonies!M60)*(10^6))*20</f>
        <v>50000000</v>
      </c>
      <c r="N60" s="28">
        <f>SUM((Colonies!N60)*(10^6))*20</f>
        <v>60000000</v>
      </c>
      <c r="O60" s="26">
        <f>SUM((Colonies!O60)*(10^6))*20</f>
        <v>2580000000</v>
      </c>
      <c r="P60" s="26">
        <f>SUM((Colonies!P60)*(10^6))*20</f>
        <v>2650000000</v>
      </c>
      <c r="Q60" s="28">
        <f>SUM((Colonies!Q60)*(10^6))*20</f>
        <v>3240000000</v>
      </c>
      <c r="R60" s="6" t="s">
        <v>32</v>
      </c>
      <c r="S60" s="6">
        <v>6</v>
      </c>
      <c r="T60" s="28">
        <f t="shared" si="30"/>
        <v>83333333.333333328</v>
      </c>
      <c r="U60" s="28">
        <f t="shared" si="31"/>
        <v>2740000000</v>
      </c>
      <c r="V60" s="26">
        <f t="shared" si="32"/>
        <v>2823333333.3333335</v>
      </c>
      <c r="W60" s="7"/>
      <c r="X60" s="28">
        <f t="shared" si="33"/>
        <v>40276819.91198191</v>
      </c>
      <c r="Y60" s="26">
        <f t="shared" si="34"/>
        <v>317909840.46843636</v>
      </c>
    </row>
    <row r="61" spans="1:25" x14ac:dyDescent="0.25">
      <c r="B61" s="6">
        <v>5</v>
      </c>
      <c r="C61" s="26">
        <f>SUM((Colonies!C61)*(10^6))*20</f>
        <v>100000000</v>
      </c>
      <c r="D61" s="26">
        <f>SUM((Colonies!D61)*(10^6))*20</f>
        <v>140000000</v>
      </c>
      <c r="E61" s="28">
        <f>SUM((Colonies!E61)*(10^6))*20</f>
        <v>180000000</v>
      </c>
      <c r="F61" s="26">
        <f>SUM((Colonies!F61)*(10^6))*20</f>
        <v>3800000000</v>
      </c>
      <c r="G61" s="26">
        <f>SUM((Colonies!G61)*(10^6))*20</f>
        <v>3120000000</v>
      </c>
      <c r="H61" s="28">
        <f>SUM((Colonies!H61)*(10^6))*20</f>
        <v>3540000000</v>
      </c>
      <c r="I61" s="26">
        <f>SUM((Colonies!I61)*(10^6))*20</f>
        <v>100000000</v>
      </c>
      <c r="J61" s="26">
        <f>SUM((Colonies!J61)*(10^6))*20</f>
        <v>420000000</v>
      </c>
      <c r="K61" s="28">
        <f>SUM((Colonies!K61)*(10^6))*20</f>
        <v>80000000</v>
      </c>
      <c r="L61" s="26">
        <f>SUM((Colonies!L61)*(10^6))*20</f>
        <v>100000000</v>
      </c>
      <c r="M61" s="26">
        <f>SUM((Colonies!M61)*(10^6))*20</f>
        <v>280000000</v>
      </c>
      <c r="N61" s="28">
        <f>SUM((Colonies!N61)*(10^6))*20</f>
        <v>130000000</v>
      </c>
      <c r="O61" s="26">
        <f>SUM((Colonies!O61)*(10^6))*20</f>
        <v>3900000000</v>
      </c>
      <c r="P61" s="26">
        <f>SUM((Colonies!P61)*(10^6))*20</f>
        <v>3400000000</v>
      </c>
      <c r="Q61" s="28">
        <f>SUM((Colonies!Q61)*(10^6))*20</f>
        <v>3670000000</v>
      </c>
      <c r="R61" s="6" t="s">
        <v>32</v>
      </c>
      <c r="S61" s="6">
        <v>6</v>
      </c>
      <c r="T61" s="28">
        <f t="shared" si="30"/>
        <v>170000000</v>
      </c>
      <c r="U61" s="28">
        <f t="shared" si="31"/>
        <v>3486666666.6666665</v>
      </c>
      <c r="V61" s="26">
        <f t="shared" si="32"/>
        <v>3656666666.6666665</v>
      </c>
      <c r="W61" s="7"/>
      <c r="X61" s="28">
        <f t="shared" si="33"/>
        <v>78740078.740118116</v>
      </c>
      <c r="Y61" s="26">
        <f t="shared" si="34"/>
        <v>280158685.19267589</v>
      </c>
    </row>
    <row r="62" spans="1:25" x14ac:dyDescent="0.25">
      <c r="B62" s="6">
        <v>6</v>
      </c>
      <c r="C62" s="26">
        <f>SUM((Colonies!C62)*(10^6))*20</f>
        <v>120000000</v>
      </c>
      <c r="D62" s="26">
        <f>SUM((Colonies!D62)*(10^6))*20</f>
        <v>60000000</v>
      </c>
      <c r="E62" s="28">
        <f>SUM((Colonies!E62)*(10^6))*20</f>
        <v>80000000</v>
      </c>
      <c r="F62" s="26">
        <f>SUM((Colonies!F62)*(10^6))*20</f>
        <v>2520000000</v>
      </c>
      <c r="G62" s="26">
        <f>SUM((Colonies!G62)*(10^6))*20</f>
        <v>3220000000</v>
      </c>
      <c r="H62" s="28">
        <f>SUM((Colonies!H62)*(10^6))*20</f>
        <v>2960000000</v>
      </c>
      <c r="I62" s="26">
        <f>SUM((Colonies!I62)*(10^6))*20</f>
        <v>200000000</v>
      </c>
      <c r="J62" s="26">
        <f>SUM((Colonies!J62)*(10^6))*20</f>
        <v>120000000</v>
      </c>
      <c r="K62" s="28">
        <f>SUM((Colonies!K62)*(10^6))*20</f>
        <v>140000000</v>
      </c>
      <c r="L62" s="26">
        <f>SUM((Colonies!L62)*(10^6))*20</f>
        <v>160000000</v>
      </c>
      <c r="M62" s="26">
        <f>SUM((Colonies!M62)*(10^6))*20</f>
        <v>90000000</v>
      </c>
      <c r="N62" s="28">
        <f>SUM((Colonies!N62)*(10^6))*20</f>
        <v>110000000</v>
      </c>
      <c r="O62" s="26">
        <f>SUM((Colonies!O62)*(10^6))*20</f>
        <v>2680000000</v>
      </c>
      <c r="P62" s="26">
        <f>SUM((Colonies!P62)*(10^6))*20</f>
        <v>3310000000</v>
      </c>
      <c r="Q62" s="28">
        <f>SUM((Colonies!Q62)*(10^6))*20</f>
        <v>3070000000</v>
      </c>
      <c r="R62" s="6" t="s">
        <v>32</v>
      </c>
      <c r="S62" s="6">
        <v>6</v>
      </c>
      <c r="T62" s="28">
        <f t="shared" si="30"/>
        <v>120000000</v>
      </c>
      <c r="U62" s="28">
        <f t="shared" si="31"/>
        <v>2900000000</v>
      </c>
      <c r="V62" s="26">
        <f t="shared" si="32"/>
        <v>3020000000</v>
      </c>
      <c r="W62" s="7"/>
      <c r="X62" s="28">
        <f t="shared" si="33"/>
        <v>29439202.887759488</v>
      </c>
      <c r="Y62" s="26">
        <f t="shared" si="34"/>
        <v>288905982.40027267</v>
      </c>
    </row>
    <row r="63" spans="1:25" x14ac:dyDescent="0.25">
      <c r="B63" s="6">
        <v>7</v>
      </c>
      <c r="C63" s="26">
        <f>SUM((Colonies!C63)*(10^6))*20</f>
        <v>100000000</v>
      </c>
      <c r="D63" s="26">
        <f>SUM((Colonies!D63)*(10^6))*20</f>
        <v>160000000</v>
      </c>
      <c r="E63" s="28">
        <f>SUM((Colonies!E63)*(10^6))*20</f>
        <v>140000000</v>
      </c>
      <c r="F63" s="26">
        <f>SUM((Colonies!F63)*(10^6))*20</f>
        <v>2940000000</v>
      </c>
      <c r="G63" s="26">
        <f>SUM((Colonies!G63)*(10^6))*20</f>
        <v>2920000000</v>
      </c>
      <c r="H63" s="28">
        <f>SUM((Colonies!H63)*(10^6))*20</f>
        <v>2880000000</v>
      </c>
      <c r="I63" s="26">
        <f>SUM((Colonies!I63)*(10^6))*20</f>
        <v>80000000</v>
      </c>
      <c r="J63" s="26">
        <f>SUM((Colonies!J63)*(10^6))*20</f>
        <v>200000000</v>
      </c>
      <c r="K63" s="28">
        <f>SUM((Colonies!K63)*(10^6))*20</f>
        <v>100000000</v>
      </c>
      <c r="L63" s="26">
        <f>SUM((Colonies!L63)*(10^6))*20</f>
        <v>90000000</v>
      </c>
      <c r="M63" s="26">
        <f>SUM((Colonies!M63)*(10^6))*20</f>
        <v>180000000</v>
      </c>
      <c r="N63" s="28">
        <f>SUM((Colonies!N63)*(10^6))*20</f>
        <v>120000000</v>
      </c>
      <c r="O63" s="26">
        <f>SUM((Colonies!O63)*(10^6))*20</f>
        <v>3030000000</v>
      </c>
      <c r="P63" s="26">
        <f>SUM((Colonies!P63)*(10^6))*20</f>
        <v>3100000000</v>
      </c>
      <c r="Q63" s="28">
        <f>SUM((Colonies!Q63)*(10^6))*20</f>
        <v>3000000000</v>
      </c>
      <c r="R63" s="6" t="s">
        <v>32</v>
      </c>
      <c r="S63" s="6">
        <v>6</v>
      </c>
      <c r="T63" s="28">
        <f t="shared" si="30"/>
        <v>130000000</v>
      </c>
      <c r="U63" s="28">
        <f t="shared" si="31"/>
        <v>2913333333.3333335</v>
      </c>
      <c r="V63" s="26">
        <f t="shared" si="32"/>
        <v>3043333333.3333335</v>
      </c>
      <c r="W63" s="7"/>
      <c r="X63" s="28">
        <f t="shared" si="33"/>
        <v>37416573.867739417</v>
      </c>
      <c r="Y63" s="26">
        <f t="shared" si="34"/>
        <v>24944382.578492943</v>
      </c>
    </row>
  </sheetData>
  <mergeCells count="35">
    <mergeCell ref="C56:E56"/>
    <mergeCell ref="F56:H56"/>
    <mergeCell ref="I56:K56"/>
    <mergeCell ref="L56:N56"/>
    <mergeCell ref="O56:Q56"/>
    <mergeCell ref="C38:E38"/>
    <mergeCell ref="F38:H38"/>
    <mergeCell ref="I38:K38"/>
    <mergeCell ref="L38:N38"/>
    <mergeCell ref="O38:Q38"/>
    <mergeCell ref="C47:E47"/>
    <mergeCell ref="F47:H47"/>
    <mergeCell ref="I47:K47"/>
    <mergeCell ref="L47:N47"/>
    <mergeCell ref="O47:Q47"/>
    <mergeCell ref="C20:E20"/>
    <mergeCell ref="F20:H20"/>
    <mergeCell ref="I20:K20"/>
    <mergeCell ref="L20:N20"/>
    <mergeCell ref="O20:Q20"/>
    <mergeCell ref="C29:E29"/>
    <mergeCell ref="F29:H29"/>
    <mergeCell ref="I29:K29"/>
    <mergeCell ref="L29:N29"/>
    <mergeCell ref="O29:Q29"/>
    <mergeCell ref="C2:E2"/>
    <mergeCell ref="F2:H2"/>
    <mergeCell ref="I2:K2"/>
    <mergeCell ref="L2:N2"/>
    <mergeCell ref="O2:Q2"/>
    <mergeCell ref="C11:E11"/>
    <mergeCell ref="F11:H11"/>
    <mergeCell ref="I11:K11"/>
    <mergeCell ref="L11:N11"/>
    <mergeCell ref="O11:Q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BD6EA1-9842-4893-BB72-42F90B1CC9B8}">
  <dimension ref="A2:R63"/>
  <sheetViews>
    <sheetView zoomScale="85" zoomScaleNormal="85" workbookViewId="0"/>
  </sheetViews>
  <sheetFormatPr defaultRowHeight="15" x14ac:dyDescent="0.25"/>
  <sheetData>
    <row r="2" spans="1:18" x14ac:dyDescent="0.25">
      <c r="A2" s="1" t="s">
        <v>0</v>
      </c>
      <c r="B2" s="2" t="s">
        <v>1</v>
      </c>
      <c r="C2" s="29" t="s">
        <v>2</v>
      </c>
      <c r="D2" s="29"/>
      <c r="E2" s="30"/>
      <c r="F2" s="29" t="s">
        <v>3</v>
      </c>
      <c r="G2" s="29"/>
      <c r="H2" s="30"/>
      <c r="I2" s="29" t="s">
        <v>4</v>
      </c>
      <c r="J2" s="29"/>
      <c r="K2" s="30"/>
      <c r="L2" s="29" t="s">
        <v>26</v>
      </c>
      <c r="M2" s="29"/>
      <c r="N2" s="30"/>
      <c r="O2" s="29" t="s">
        <v>6</v>
      </c>
      <c r="P2" s="29"/>
      <c r="Q2" s="29"/>
      <c r="R2" s="12"/>
    </row>
    <row r="3" spans="1:18" x14ac:dyDescent="0.25">
      <c r="A3" s="5" t="s">
        <v>13</v>
      </c>
      <c r="B3" s="6">
        <v>1</v>
      </c>
      <c r="C3" s="19">
        <f>LOG10(CFU!C3)</f>
        <v>9.6627578316815743</v>
      </c>
      <c r="D3" s="19">
        <f>LOG10(CFU!D3)</f>
        <v>9.6232492903979008</v>
      </c>
      <c r="E3" s="20">
        <f>LOG10(CFU!E3)</f>
        <v>9.6020599913279625</v>
      </c>
      <c r="F3" s="19" t="e">
        <f>LOG10(CFU!F3)</f>
        <v>#NUM!</v>
      </c>
      <c r="G3" s="19" t="e">
        <f>LOG10(CFU!G3)</f>
        <v>#NUM!</v>
      </c>
      <c r="H3" s="20" t="e">
        <f>LOG10(CFU!H3)</f>
        <v>#NUM!</v>
      </c>
      <c r="I3" s="19">
        <f>LOG10(CFU!I3)</f>
        <v>9.5314789170422554</v>
      </c>
      <c r="J3" s="19">
        <f>LOG10(CFU!J3)</f>
        <v>9.5314789170422554</v>
      </c>
      <c r="K3" s="20">
        <f>LOG10(CFU!K3)</f>
        <v>9.6020599913279625</v>
      </c>
      <c r="L3" s="19">
        <f>LOG10(CFU!L3)</f>
        <v>9.6020599913279625</v>
      </c>
      <c r="M3" s="19">
        <f>LOG10(CFU!M3)</f>
        <v>9.5797835966168101</v>
      </c>
      <c r="N3" s="20">
        <f>LOG10(CFU!N3)</f>
        <v>9.6020599913279625</v>
      </c>
      <c r="O3" s="19">
        <f>LOG10(CFU!O3)</f>
        <v>9.6020599913279625</v>
      </c>
      <c r="P3" s="19">
        <f>LOG10(CFU!P3)</f>
        <v>9.5797835966168101</v>
      </c>
      <c r="Q3" s="19">
        <f>LOG10(CFU!Q3)</f>
        <v>9.6020599913279625</v>
      </c>
      <c r="R3" s="12"/>
    </row>
    <row r="4" spans="1:18" x14ac:dyDescent="0.25">
      <c r="A4" s="1"/>
      <c r="B4" s="6">
        <v>2</v>
      </c>
      <c r="C4" s="19">
        <f>LOG10(CFU!C4)</f>
        <v>9.318063334962762</v>
      </c>
      <c r="D4" s="19">
        <f>LOG10(CFU!D4)</f>
        <v>9.2405492482825995</v>
      </c>
      <c r="E4" s="21">
        <f>LOG10(CFU!E4)</f>
        <v>9.2695129442179169</v>
      </c>
      <c r="F4" s="19" t="e">
        <f>LOG10(CFU!F4)</f>
        <v>#NUM!</v>
      </c>
      <c r="G4" s="19" t="e">
        <f>LOG10(CFU!G4)</f>
        <v>#NUM!</v>
      </c>
      <c r="H4" s="21" t="e">
        <f>LOG10(CFU!H4)</f>
        <v>#NUM!</v>
      </c>
      <c r="I4" s="19">
        <f>LOG10(CFU!I4)</f>
        <v>9.4377505628203888</v>
      </c>
      <c r="J4" s="19">
        <f>LOG10(CFU!J4)</f>
        <v>9.4800069429571501</v>
      </c>
      <c r="K4" s="21">
        <f>LOG10(CFU!K4)</f>
        <v>9.5415792439465807</v>
      </c>
      <c r="L4" s="19">
        <f>LOG10(CFU!L4)</f>
        <v>9.3820170425748692</v>
      </c>
      <c r="M4" s="19">
        <f>LOG10(CFU!M4)</f>
        <v>9.3765769570565123</v>
      </c>
      <c r="N4" s="21">
        <f>LOG10(CFU!N4)</f>
        <v>9.4265112613645758</v>
      </c>
      <c r="O4" s="19">
        <f>LOG10(CFU!O4)</f>
        <v>9.3820170425748692</v>
      </c>
      <c r="P4" s="19">
        <f>LOG10(CFU!P4)</f>
        <v>9.3765769570565123</v>
      </c>
      <c r="Q4" s="19">
        <f>LOG10(CFU!Q4)</f>
        <v>9.4265112613645758</v>
      </c>
      <c r="R4" s="12"/>
    </row>
    <row r="5" spans="1:18" x14ac:dyDescent="0.25">
      <c r="A5" s="1"/>
      <c r="B5" s="6">
        <v>3</v>
      </c>
      <c r="C5" s="19">
        <f>LOG10(CFU!C5)</f>
        <v>8.5797835966168101</v>
      </c>
      <c r="D5" s="19">
        <f>LOG10(CFU!D5)</f>
        <v>8.6020599913279625</v>
      </c>
      <c r="E5" s="21">
        <f>LOG10(CFU!E5)</f>
        <v>8.8692317197309762</v>
      </c>
      <c r="F5" s="19" t="e">
        <f>LOG10(CFU!F5)</f>
        <v>#NUM!</v>
      </c>
      <c r="G5" s="19" t="e">
        <f>LOG10(CFU!G5)</f>
        <v>#NUM!</v>
      </c>
      <c r="H5" s="21" t="e">
        <f>LOG10(CFU!H5)</f>
        <v>#NUM!</v>
      </c>
      <c r="I5" s="19">
        <f>LOG10(CFU!I5)</f>
        <v>9.5587085705331649</v>
      </c>
      <c r="J5" s="19">
        <f>LOG10(CFU!J5)</f>
        <v>9.5563025007672877</v>
      </c>
      <c r="K5" s="21">
        <f>LOG10(CFU!K5)</f>
        <v>9.5263392773898445</v>
      </c>
      <c r="L5" s="19">
        <f>LOG10(CFU!L5)</f>
        <v>9.3010299956639813</v>
      </c>
      <c r="M5" s="19">
        <f>LOG10(CFU!M5)</f>
        <v>9.3010299956639813</v>
      </c>
      <c r="N5" s="21">
        <f>LOG10(CFU!N5)</f>
        <v>9.3117538610557542</v>
      </c>
      <c r="O5" s="19">
        <f>LOG10(CFU!O5)</f>
        <v>9.3010299956639813</v>
      </c>
      <c r="P5" s="19">
        <f>LOG10(CFU!P5)</f>
        <v>9.3010299956639813</v>
      </c>
      <c r="Q5" s="19">
        <f>LOG10(CFU!Q5)</f>
        <v>9.3117538610557542</v>
      </c>
      <c r="R5" s="12"/>
    </row>
    <row r="6" spans="1:18" x14ac:dyDescent="0.25">
      <c r="A6" s="1"/>
      <c r="B6" s="6">
        <v>4</v>
      </c>
      <c r="C6" s="19">
        <f>LOG10(CFU!C6)</f>
        <v>8.5314789170422554</v>
      </c>
      <c r="D6" s="19">
        <f>LOG10(CFU!D6)</f>
        <v>8.5797835966168101</v>
      </c>
      <c r="E6" s="21">
        <f>LOG10(CFU!E6)</f>
        <v>8.7160033436347994</v>
      </c>
      <c r="F6" s="19" t="e">
        <f>LOG10(CFU!F6)</f>
        <v>#NUM!</v>
      </c>
      <c r="G6" s="19" t="e">
        <f>LOG10(CFU!G6)</f>
        <v>#NUM!</v>
      </c>
      <c r="H6" s="21" t="e">
        <f>LOG10(CFU!H6)</f>
        <v>#NUM!</v>
      </c>
      <c r="I6" s="19">
        <f>LOG10(CFU!I6)</f>
        <v>9.4969296480732144</v>
      </c>
      <c r="J6" s="19">
        <f>LOG10(CFU!J6)</f>
        <v>9.4712917110589387</v>
      </c>
      <c r="K6" s="21">
        <f>LOG10(CFU!K6)</f>
        <v>9.5132176000679394</v>
      </c>
      <c r="L6" s="19">
        <f>LOG10(CFU!L6)</f>
        <v>9.2405492482825995</v>
      </c>
      <c r="M6" s="19">
        <f>LOG10(CFU!M6)</f>
        <v>9.2227164711475833</v>
      </c>
      <c r="N6" s="21">
        <f>LOG10(CFU!N6)</f>
        <v>9.2764618041732447</v>
      </c>
      <c r="O6" s="19">
        <f>LOG10(CFU!O6)</f>
        <v>9.2405492482825995</v>
      </c>
      <c r="P6" s="19">
        <f>LOG10(CFU!P6)</f>
        <v>9.2227164711475833</v>
      </c>
      <c r="Q6" s="19">
        <f>LOG10(CFU!Q6)</f>
        <v>9.2764618041732447</v>
      </c>
      <c r="R6" s="12"/>
    </row>
    <row r="7" spans="1:18" x14ac:dyDescent="0.25">
      <c r="A7" s="1"/>
      <c r="B7" s="6">
        <v>5</v>
      </c>
      <c r="C7" s="19">
        <f>LOG10(CFU!C7)</f>
        <v>9.4771212547196626</v>
      </c>
      <c r="D7" s="19">
        <f>LOG10(CFU!D7)</f>
        <v>9.5365584425715308</v>
      </c>
      <c r="E7" s="21">
        <f>LOG10(CFU!E7)</f>
        <v>9.40823996531185</v>
      </c>
      <c r="F7" s="19" t="e">
        <f>LOG10(CFU!F7)</f>
        <v>#NUM!</v>
      </c>
      <c r="G7" s="19" t="e">
        <f>LOG10(CFU!G7)</f>
        <v>#NUM!</v>
      </c>
      <c r="H7" s="21" t="e">
        <f>LOG10(CFU!H7)</f>
        <v>#NUM!</v>
      </c>
      <c r="I7" s="19">
        <f>LOG10(CFU!I7)</f>
        <v>9.6665179805548807</v>
      </c>
      <c r="J7" s="19">
        <f>LOG10(CFU!J7)</f>
        <v>9.5976951859255131</v>
      </c>
      <c r="K7" s="21">
        <f>LOG10(CFU!K7)</f>
        <v>9.5888317255942077</v>
      </c>
      <c r="L7" s="19">
        <f>LOG10(CFU!L7)</f>
        <v>9.5820633629117093</v>
      </c>
      <c r="M7" s="19">
        <f>LOG10(CFU!M7)</f>
        <v>9.568201724066995</v>
      </c>
      <c r="N7" s="21">
        <f>LOG10(CFU!N7)</f>
        <v>9.5078558716958312</v>
      </c>
      <c r="O7" s="19">
        <f>LOG10(CFU!O7)</f>
        <v>9.5820633629117093</v>
      </c>
      <c r="P7" s="19">
        <f>LOG10(CFU!P7)</f>
        <v>9.568201724066995</v>
      </c>
      <c r="Q7" s="19">
        <f>LOG10(CFU!Q7)</f>
        <v>9.5078558716958312</v>
      </c>
      <c r="R7" s="12"/>
    </row>
    <row r="8" spans="1:18" x14ac:dyDescent="0.25">
      <c r="A8" s="1"/>
      <c r="B8" s="6">
        <v>6</v>
      </c>
      <c r="C8" s="19">
        <f>LOG10(CFU!C8)</f>
        <v>9.2455126678141504</v>
      </c>
      <c r="D8" s="19">
        <f>LOG10(CFU!D8)</f>
        <v>9.2878017299302265</v>
      </c>
      <c r="E8" s="21">
        <f>LOG10(CFU!E8)</f>
        <v>9.2552725051033065</v>
      </c>
      <c r="F8" s="19" t="e">
        <f>LOG10(CFU!F8)</f>
        <v>#NUM!</v>
      </c>
      <c r="G8" s="19" t="e">
        <f>LOG10(CFU!G8)</f>
        <v>#NUM!</v>
      </c>
      <c r="H8" s="21" t="e">
        <f>LOG10(CFU!H8)</f>
        <v>#NUM!</v>
      </c>
      <c r="I8" s="19">
        <f>LOG10(CFU!I8)</f>
        <v>9.4281347940287894</v>
      </c>
      <c r="J8" s="19">
        <f>LOG10(CFU!J8)</f>
        <v>9.5289167002776551</v>
      </c>
      <c r="K8" s="21">
        <f>LOG10(CFU!K8)</f>
        <v>9.5158738437116792</v>
      </c>
      <c r="L8" s="19">
        <f>LOG10(CFU!L8)</f>
        <v>9.3463529744506388</v>
      </c>
      <c r="M8" s="19">
        <f>LOG10(CFU!M8)</f>
        <v>9.424881636631067</v>
      </c>
      <c r="N8" s="21">
        <f>LOG10(CFU!N8)</f>
        <v>9.4048337166199385</v>
      </c>
      <c r="O8" s="19">
        <f>LOG10(CFU!O8)</f>
        <v>9.3463529744506388</v>
      </c>
      <c r="P8" s="19">
        <f>LOG10(CFU!P8)</f>
        <v>9.424881636631067</v>
      </c>
      <c r="Q8" s="19">
        <f>LOG10(CFU!Q8)</f>
        <v>9.4048337166199385</v>
      </c>
      <c r="R8" s="12"/>
    </row>
    <row r="9" spans="1:18" x14ac:dyDescent="0.25">
      <c r="A9" s="1"/>
      <c r="B9" s="6">
        <v>7</v>
      </c>
      <c r="C9" s="19">
        <f>LOG10(CFU!C9)</f>
        <v>9.0492180226701819</v>
      </c>
      <c r="D9" s="19">
        <f>LOG10(CFU!D9)</f>
        <v>9.1335389083702179</v>
      </c>
      <c r="E9" s="21">
        <f>LOG10(CFU!E9)</f>
        <v>9.1461280356782382</v>
      </c>
      <c r="F9" s="19" t="e">
        <f>LOG10(CFU!F9)</f>
        <v>#NUM!</v>
      </c>
      <c r="G9" s="19" t="e">
        <f>LOG10(CFU!G9)</f>
        <v>#NUM!</v>
      </c>
      <c r="H9" s="21" t="e">
        <f>LOG10(CFU!H9)</f>
        <v>#NUM!</v>
      </c>
      <c r="I9" s="19">
        <f>LOG10(CFU!I9)</f>
        <v>9.3263358609287508</v>
      </c>
      <c r="J9" s="19">
        <f>LOG10(CFU!J9)</f>
        <v>9.3502480183341632</v>
      </c>
      <c r="K9" s="21">
        <f>LOG10(CFU!K9)</f>
        <v>9.4014005407815446</v>
      </c>
      <c r="L9" s="19">
        <f>LOG10(CFU!L9)</f>
        <v>9.2095150145426317</v>
      </c>
      <c r="M9" s="19">
        <f>LOG10(CFU!M9)</f>
        <v>9.2552725051033065</v>
      </c>
      <c r="N9" s="21">
        <f>LOG10(CFU!N9)</f>
        <v>9.2922560713564764</v>
      </c>
      <c r="O9" s="19">
        <f>LOG10(CFU!O9)</f>
        <v>9.2095150145426317</v>
      </c>
      <c r="P9" s="19">
        <f>LOG10(CFU!P9)</f>
        <v>9.2552725051033065</v>
      </c>
      <c r="Q9" s="19">
        <f>LOG10(CFU!Q9)</f>
        <v>9.2922560713564764</v>
      </c>
      <c r="R9" s="12"/>
    </row>
    <row r="10" spans="1:18" x14ac:dyDescent="0.25">
      <c r="A10" s="1"/>
      <c r="R10" s="12"/>
    </row>
    <row r="11" spans="1:18" x14ac:dyDescent="0.25">
      <c r="A11" s="1" t="s">
        <v>14</v>
      </c>
      <c r="B11" s="2" t="s">
        <v>1</v>
      </c>
      <c r="C11" s="29" t="s">
        <v>2</v>
      </c>
      <c r="D11" s="29"/>
      <c r="E11" s="30"/>
      <c r="F11" s="29" t="s">
        <v>3</v>
      </c>
      <c r="G11" s="29"/>
      <c r="H11" s="30"/>
      <c r="I11" s="29" t="s">
        <v>4</v>
      </c>
      <c r="J11" s="29"/>
      <c r="K11" s="30"/>
      <c r="L11" s="29" t="s">
        <v>26</v>
      </c>
      <c r="M11" s="29"/>
      <c r="N11" s="30"/>
      <c r="O11" s="29" t="s">
        <v>6</v>
      </c>
      <c r="P11" s="29"/>
      <c r="Q11" s="29"/>
      <c r="R11" s="12"/>
    </row>
    <row r="12" spans="1:18" x14ac:dyDescent="0.25">
      <c r="A12" s="5" t="s">
        <v>15</v>
      </c>
      <c r="B12" s="6">
        <v>1</v>
      </c>
      <c r="C12" s="19" t="e">
        <f>LOG10(CFU!C12)</f>
        <v>#NUM!</v>
      </c>
      <c r="D12" s="19" t="e">
        <f>LOG10(CFU!D12)</f>
        <v>#NUM!</v>
      </c>
      <c r="E12" s="20" t="e">
        <f>LOG10(CFU!E12)</f>
        <v>#NUM!</v>
      </c>
      <c r="F12" s="19">
        <f>LOG10(CFU!F12)</f>
        <v>9.4771212547196626</v>
      </c>
      <c r="G12" s="19">
        <f>LOG10(CFU!G12)</f>
        <v>9.6232492903979008</v>
      </c>
      <c r="H12" s="20">
        <f>LOG10(CFU!H12)</f>
        <v>9.6989700043360187</v>
      </c>
      <c r="I12" s="19" t="e">
        <f>LOG10(CFU!I12)</f>
        <v>#NUM!</v>
      </c>
      <c r="J12" s="19" t="e">
        <f>LOG10(CFU!J12)</f>
        <v>#NUM!</v>
      </c>
      <c r="K12" s="20" t="e">
        <f>LOG10(CFU!K12)</f>
        <v>#NUM!</v>
      </c>
      <c r="L12" s="19" t="e">
        <f>LOG10(CFU!L12)</f>
        <v>#NUM!</v>
      </c>
      <c r="M12" s="19" t="e">
        <f>LOG10(CFU!M12)</f>
        <v>#NUM!</v>
      </c>
      <c r="N12" s="20" t="e">
        <f>LOG10(CFU!N12)</f>
        <v>#NUM!</v>
      </c>
      <c r="O12" s="19">
        <f>LOG10(CFU!O12)</f>
        <v>9.4771212547196626</v>
      </c>
      <c r="P12" s="19">
        <f>LOG10(CFU!P12)</f>
        <v>9.6232492903979008</v>
      </c>
      <c r="Q12" s="19">
        <f>LOG10(CFU!Q12)</f>
        <v>9.6989700043360187</v>
      </c>
      <c r="R12" s="12"/>
    </row>
    <row r="13" spans="1:18" x14ac:dyDescent="0.25">
      <c r="A13" s="1"/>
      <c r="B13" s="6">
        <v>2</v>
      </c>
      <c r="C13" s="19" t="e">
        <f>LOG10(CFU!C13)</f>
        <v>#NUM!</v>
      </c>
      <c r="D13" s="19" t="e">
        <f>LOG10(CFU!D13)</f>
        <v>#NUM!</v>
      </c>
      <c r="E13" s="21" t="e">
        <f>LOG10(CFU!E13)</f>
        <v>#NUM!</v>
      </c>
      <c r="F13" s="19">
        <f>LOG10(CFU!F13)</f>
        <v>9.5658478186735181</v>
      </c>
      <c r="G13" s="19">
        <f>LOG10(CFU!G13)</f>
        <v>9.6294095991027184</v>
      </c>
      <c r="H13" s="21">
        <f>LOG10(CFU!H13)</f>
        <v>9.5314789170422554</v>
      </c>
      <c r="I13" s="19" t="e">
        <f>LOG10(CFU!I13)</f>
        <v>#NUM!</v>
      </c>
      <c r="J13" s="19" t="e">
        <f>LOG10(CFU!J13)</f>
        <v>#NUM!</v>
      </c>
      <c r="K13" s="21" t="e">
        <f>LOG10(CFU!K13)</f>
        <v>#NUM!</v>
      </c>
      <c r="L13" s="19" t="e">
        <f>LOG10(CFU!L13)</f>
        <v>#NUM!</v>
      </c>
      <c r="M13" s="19" t="e">
        <f>LOG10(CFU!M13)</f>
        <v>#NUM!</v>
      </c>
      <c r="N13" s="21" t="e">
        <f>LOG10(CFU!N13)</f>
        <v>#NUM!</v>
      </c>
      <c r="O13" s="19">
        <f>LOG10(CFU!O13)</f>
        <v>9.5658478186735181</v>
      </c>
      <c r="P13" s="19">
        <f>LOG10(CFU!P13)</f>
        <v>9.6294095991027184</v>
      </c>
      <c r="Q13" s="19">
        <f>LOG10(CFU!Q13)</f>
        <v>9.5314789170422554</v>
      </c>
      <c r="R13" s="12"/>
    </row>
    <row r="14" spans="1:18" x14ac:dyDescent="0.25">
      <c r="A14" s="1"/>
      <c r="B14" s="6">
        <v>3</v>
      </c>
      <c r="C14" s="19" t="e">
        <f>LOG10(CFU!C14)</f>
        <v>#NUM!</v>
      </c>
      <c r="D14" s="19" t="e">
        <f>LOG10(CFU!D14)</f>
        <v>#NUM!</v>
      </c>
      <c r="E14" s="21" t="e">
        <f>LOG10(CFU!E14)</f>
        <v>#NUM!</v>
      </c>
      <c r="F14" s="19">
        <f>LOG10(CFU!F14)</f>
        <v>9.5865873046717542</v>
      </c>
      <c r="G14" s="19">
        <f>LOG10(CFU!G14)</f>
        <v>9.5611013836490564</v>
      </c>
      <c r="H14" s="21">
        <f>LOG10(CFU!H14)</f>
        <v>9.5932860670204576</v>
      </c>
      <c r="I14" s="19" t="e">
        <f>LOG10(CFU!I14)</f>
        <v>#NUM!</v>
      </c>
      <c r="J14" s="19" t="e">
        <f>LOG10(CFU!J14)</f>
        <v>#NUM!</v>
      </c>
      <c r="K14" s="21" t="e">
        <f>LOG10(CFU!K14)</f>
        <v>#NUM!</v>
      </c>
      <c r="L14" s="19" t="e">
        <f>LOG10(CFU!L14)</f>
        <v>#NUM!</v>
      </c>
      <c r="M14" s="19" t="e">
        <f>LOG10(CFU!M14)</f>
        <v>#NUM!</v>
      </c>
      <c r="N14" s="21" t="e">
        <f>LOG10(CFU!N14)</f>
        <v>#NUM!</v>
      </c>
      <c r="O14" s="19">
        <f>LOG10(CFU!O14)</f>
        <v>9.5865873046717542</v>
      </c>
      <c r="P14" s="19">
        <f>LOG10(CFU!P14)</f>
        <v>9.5611013836490564</v>
      </c>
      <c r="Q14" s="19">
        <f>LOG10(CFU!Q14)</f>
        <v>9.5932860670204576</v>
      </c>
      <c r="R14" s="12"/>
    </row>
    <row r="15" spans="1:18" x14ac:dyDescent="0.25">
      <c r="A15" s="1"/>
      <c r="B15" s="6">
        <v>4</v>
      </c>
      <c r="C15" s="19" t="e">
        <f>LOG10(CFU!C15)</f>
        <v>#NUM!</v>
      </c>
      <c r="D15" s="19" t="e">
        <f>LOG10(CFU!D15)</f>
        <v>#NUM!</v>
      </c>
      <c r="E15" s="21" t="e">
        <f>LOG10(CFU!E15)</f>
        <v>#NUM!</v>
      </c>
      <c r="F15" s="19">
        <f>LOG10(CFU!F15)</f>
        <v>9.4771212547196626</v>
      </c>
      <c r="G15" s="19">
        <f>LOG10(CFU!G15)</f>
        <v>9.5465426634781316</v>
      </c>
      <c r="H15" s="21">
        <f>LOG10(CFU!H15)</f>
        <v>9.4941545940184433</v>
      </c>
      <c r="I15" s="19" t="e">
        <f>LOG10(CFU!I15)</f>
        <v>#NUM!</v>
      </c>
      <c r="J15" s="19" t="e">
        <f>LOG10(CFU!J15)</f>
        <v>#NUM!</v>
      </c>
      <c r="K15" s="21" t="e">
        <f>LOG10(CFU!K15)</f>
        <v>#NUM!</v>
      </c>
      <c r="L15" s="19" t="e">
        <f>LOG10(CFU!L15)</f>
        <v>#NUM!</v>
      </c>
      <c r="M15" s="19" t="e">
        <f>LOG10(CFU!M15)</f>
        <v>#NUM!</v>
      </c>
      <c r="N15" s="21" t="e">
        <f>LOG10(CFU!N15)</f>
        <v>#NUM!</v>
      </c>
      <c r="O15" s="19">
        <f>LOG10(CFU!O15)</f>
        <v>9.4771212547196626</v>
      </c>
      <c r="P15" s="19">
        <f>LOG10(CFU!P15)</f>
        <v>9.5465426634781316</v>
      </c>
      <c r="Q15" s="19">
        <f>LOG10(CFU!Q15)</f>
        <v>9.4941545940184433</v>
      </c>
      <c r="R15" s="12"/>
    </row>
    <row r="16" spans="1:18" x14ac:dyDescent="0.25">
      <c r="A16" s="1"/>
      <c r="B16" s="6">
        <v>5</v>
      </c>
      <c r="C16" s="19" t="e">
        <f>LOG10(CFU!C16)</f>
        <v>#NUM!</v>
      </c>
      <c r="D16" s="19" t="e">
        <f>LOG10(CFU!D16)</f>
        <v>#NUM!</v>
      </c>
      <c r="E16" s="21" t="e">
        <f>LOG10(CFU!E16)</f>
        <v>#NUM!</v>
      </c>
      <c r="F16" s="19">
        <f>LOG10(CFU!F16)</f>
        <v>9.6334684555795871</v>
      </c>
      <c r="G16" s="19">
        <f>LOG10(CFU!G16)</f>
        <v>9.5954962218255737</v>
      </c>
      <c r="H16" s="21">
        <f>LOG10(CFU!H16)</f>
        <v>9.6190933306267432</v>
      </c>
      <c r="I16" s="19" t="e">
        <f>LOG10(CFU!I16)</f>
        <v>#NUM!</v>
      </c>
      <c r="J16" s="19" t="e">
        <f>LOG10(CFU!J16)</f>
        <v>#NUM!</v>
      </c>
      <c r="K16" s="21" t="e">
        <f>LOG10(CFU!K16)</f>
        <v>#NUM!</v>
      </c>
      <c r="L16" s="19" t="e">
        <f>LOG10(CFU!L16)</f>
        <v>#NUM!</v>
      </c>
      <c r="M16" s="19" t="e">
        <f>LOG10(CFU!M16)</f>
        <v>#NUM!</v>
      </c>
      <c r="N16" s="21" t="e">
        <f>LOG10(CFU!N16)</f>
        <v>#NUM!</v>
      </c>
      <c r="O16" s="19">
        <f>LOG10(CFU!O16)</f>
        <v>9.6334684555795871</v>
      </c>
      <c r="P16" s="19">
        <f>LOG10(CFU!P16)</f>
        <v>9.5954962218255737</v>
      </c>
      <c r="Q16" s="19">
        <f>LOG10(CFU!Q16)</f>
        <v>9.6190933306267432</v>
      </c>
      <c r="R16" s="12"/>
    </row>
    <row r="17" spans="1:18" x14ac:dyDescent="0.25">
      <c r="A17" s="1"/>
      <c r="B17" s="6">
        <v>6</v>
      </c>
      <c r="C17" s="19" t="e">
        <f>LOG10(CFU!C17)</f>
        <v>#NUM!</v>
      </c>
      <c r="D17" s="19" t="e">
        <f>LOG10(CFU!D17)</f>
        <v>#NUM!</v>
      </c>
      <c r="E17" s="21" t="e">
        <f>LOG10(CFU!E17)</f>
        <v>#NUM!</v>
      </c>
      <c r="F17" s="19">
        <f>LOG10(CFU!F17)</f>
        <v>9.4377505628203888</v>
      </c>
      <c r="G17" s="19">
        <f>LOG10(CFU!G17)</f>
        <v>9.4683473304121577</v>
      </c>
      <c r="H17" s="21">
        <f>LOG10(CFU!H17)</f>
        <v>9.3944516808262168</v>
      </c>
      <c r="I17" s="19" t="e">
        <f>LOG10(CFU!I17)</f>
        <v>#NUM!</v>
      </c>
      <c r="J17" s="19" t="e">
        <f>LOG10(CFU!J17)</f>
        <v>#NUM!</v>
      </c>
      <c r="K17" s="21" t="e">
        <f>LOG10(CFU!K17)</f>
        <v>#NUM!</v>
      </c>
      <c r="L17" s="19" t="e">
        <f>LOG10(CFU!L17)</f>
        <v>#NUM!</v>
      </c>
      <c r="M17" s="19" t="e">
        <f>LOG10(CFU!M17)</f>
        <v>#NUM!</v>
      </c>
      <c r="N17" s="21" t="e">
        <f>LOG10(CFU!N17)</f>
        <v>#NUM!</v>
      </c>
      <c r="O17" s="19">
        <f>LOG10(CFU!O17)</f>
        <v>9.4377505628203888</v>
      </c>
      <c r="P17" s="19">
        <f>LOG10(CFU!P17)</f>
        <v>9.4683473304121577</v>
      </c>
      <c r="Q17" s="19">
        <f>LOG10(CFU!Q17)</f>
        <v>9.3944516808262168</v>
      </c>
      <c r="R17" s="12"/>
    </row>
    <row r="18" spans="1:18" x14ac:dyDescent="0.25">
      <c r="A18" s="1"/>
      <c r="B18" s="6">
        <v>7</v>
      </c>
      <c r="C18" s="19" t="e">
        <f>LOG10(CFU!C18)</f>
        <v>#NUM!</v>
      </c>
      <c r="D18" s="19" t="e">
        <f>LOG10(CFU!D18)</f>
        <v>#NUM!</v>
      </c>
      <c r="E18" s="21" t="e">
        <f>LOG10(CFU!E18)</f>
        <v>#NUM!</v>
      </c>
      <c r="F18" s="19">
        <f>LOG10(CFU!F18)</f>
        <v>9.5998830720736876</v>
      </c>
      <c r="G18" s="19">
        <f>LOG10(CFU!G18)</f>
        <v>9.4885507165004448</v>
      </c>
      <c r="H18" s="21">
        <f>LOG10(CFU!H18)</f>
        <v>9.4941545940184433</v>
      </c>
      <c r="I18" s="19" t="e">
        <f>LOG10(CFU!I18)</f>
        <v>#NUM!</v>
      </c>
      <c r="J18" s="19" t="e">
        <f>LOG10(CFU!J18)</f>
        <v>#NUM!</v>
      </c>
      <c r="K18" s="21" t="e">
        <f>LOG10(CFU!K18)</f>
        <v>#NUM!</v>
      </c>
      <c r="L18" s="19" t="e">
        <f>LOG10(CFU!L18)</f>
        <v>#NUM!</v>
      </c>
      <c r="M18" s="19" t="e">
        <f>LOG10(CFU!M18)</f>
        <v>#NUM!</v>
      </c>
      <c r="N18" s="21" t="e">
        <f>LOG10(CFU!N18)</f>
        <v>#NUM!</v>
      </c>
      <c r="O18" s="19">
        <f>LOG10(CFU!O18)</f>
        <v>9.5998830720736876</v>
      </c>
      <c r="P18" s="19">
        <f>LOG10(CFU!P18)</f>
        <v>9.4885507165004448</v>
      </c>
      <c r="Q18" s="19">
        <f>LOG10(CFU!Q18)</f>
        <v>9.4941545940184433</v>
      </c>
      <c r="R18" s="12"/>
    </row>
    <row r="19" spans="1:18" x14ac:dyDescent="0.25">
      <c r="A19" s="1"/>
      <c r="R19" s="12"/>
    </row>
    <row r="20" spans="1:18" x14ac:dyDescent="0.25">
      <c r="A20" s="1" t="s">
        <v>16</v>
      </c>
      <c r="B20" s="2" t="s">
        <v>1</v>
      </c>
      <c r="C20" s="29" t="s">
        <v>2</v>
      </c>
      <c r="D20" s="29"/>
      <c r="E20" s="30"/>
      <c r="F20" s="29" t="s">
        <v>3</v>
      </c>
      <c r="G20" s="29"/>
      <c r="H20" s="30"/>
      <c r="I20" s="29" t="s">
        <v>4</v>
      </c>
      <c r="J20" s="29"/>
      <c r="K20" s="30"/>
      <c r="L20" s="29" t="s">
        <v>26</v>
      </c>
      <c r="M20" s="29"/>
      <c r="N20" s="30"/>
      <c r="O20" s="29" t="s">
        <v>6</v>
      </c>
      <c r="P20" s="29"/>
      <c r="Q20" s="29"/>
      <c r="R20" s="12"/>
    </row>
    <row r="21" spans="1:18" x14ac:dyDescent="0.25">
      <c r="A21" s="5" t="s">
        <v>17</v>
      </c>
      <c r="B21" s="6">
        <v>1</v>
      </c>
      <c r="C21" s="19">
        <f>LOG10(CFU!C21)</f>
        <v>9.1461280356782382</v>
      </c>
      <c r="D21" s="19">
        <f>LOG10(CFU!D21)</f>
        <v>9</v>
      </c>
      <c r="E21" s="20">
        <f>LOG10(CFU!E21)</f>
        <v>9.1461280356782382</v>
      </c>
      <c r="F21" s="19">
        <f>LOG10(CFU!F21)</f>
        <v>9.3802112417116064</v>
      </c>
      <c r="G21" s="19">
        <f>LOG10(CFU!G21)</f>
        <v>9.3424226808222066</v>
      </c>
      <c r="H21" s="20">
        <f>LOG10(CFU!H21)</f>
        <v>9.4771212547196626</v>
      </c>
      <c r="I21" s="19">
        <f>LOG10(CFU!I21)</f>
        <v>9.0791812460476251</v>
      </c>
      <c r="J21" s="19">
        <f>LOG10(CFU!J21)</f>
        <v>9.204119982655925</v>
      </c>
      <c r="K21" s="20">
        <f>LOG10(CFU!K21)</f>
        <v>9.0791812460476251</v>
      </c>
      <c r="L21" s="19">
        <f>LOG10(CFU!L21)</f>
        <v>9.1139433523068369</v>
      </c>
      <c r="M21" s="19">
        <f>LOG10(CFU!M21)</f>
        <v>9.1139433523068369</v>
      </c>
      <c r="N21" s="20">
        <f>LOG10(CFU!N21)</f>
        <v>9.1139433523068369</v>
      </c>
      <c r="O21" s="19">
        <f>LOG10(CFU!O21)</f>
        <v>9.568201724066995</v>
      </c>
      <c r="P21" s="19">
        <f>LOG10(CFU!P21)</f>
        <v>9.5440680443502757</v>
      </c>
      <c r="Q21" s="19">
        <f>LOG10(CFU!Q21)</f>
        <v>9.6334684555795871</v>
      </c>
      <c r="R21" s="12"/>
    </row>
    <row r="22" spans="1:18" x14ac:dyDescent="0.25">
      <c r="A22" s="1"/>
      <c r="B22" s="6">
        <v>2</v>
      </c>
      <c r="C22" s="19">
        <f>LOG10(CFU!C22)</f>
        <v>8.9030899869919438</v>
      </c>
      <c r="D22" s="19">
        <f>LOG10(CFU!D22)</f>
        <v>8.857332496431269</v>
      </c>
      <c r="E22" s="21">
        <f>LOG10(CFU!E22)</f>
        <v>9.1875207208364635</v>
      </c>
      <c r="F22" s="19">
        <f>LOG10(CFU!F22)</f>
        <v>9.3692158574101434</v>
      </c>
      <c r="G22" s="19">
        <f>LOG10(CFU!G22)</f>
        <v>9.4409090820652182</v>
      </c>
      <c r="H22" s="21">
        <f>LOG10(CFU!H22)</f>
        <v>9.3729120029701072</v>
      </c>
      <c r="I22" s="19">
        <f>LOG10(CFU!I22)</f>
        <v>9.1072099696478688</v>
      </c>
      <c r="J22" s="19">
        <f>LOG10(CFU!J22)</f>
        <v>9.0569048513364727</v>
      </c>
      <c r="K22" s="21">
        <f>LOG10(CFU!K22)</f>
        <v>8.8061799739838875</v>
      </c>
      <c r="L22" s="19">
        <f>LOG10(CFU!L22)</f>
        <v>9.0170333392987807</v>
      </c>
      <c r="M22" s="19">
        <f>LOG10(CFU!M22)</f>
        <v>8.9684829485539357</v>
      </c>
      <c r="N22" s="21">
        <f>LOG10(CFU!N22)</f>
        <v>9.0374264979406238</v>
      </c>
      <c r="O22" s="19">
        <f>LOG10(CFU!O22)</f>
        <v>9.5289167002776551</v>
      </c>
      <c r="P22" s="19">
        <f>LOG10(CFU!P22)</f>
        <v>9.5670263661590607</v>
      </c>
      <c r="Q22" s="19">
        <f>LOG10(CFU!Q22)</f>
        <v>9.5378190950732744</v>
      </c>
      <c r="R22" s="12"/>
    </row>
    <row r="23" spans="1:18" x14ac:dyDescent="0.25">
      <c r="A23" s="1"/>
      <c r="B23" s="6">
        <v>3</v>
      </c>
      <c r="C23" s="19">
        <f>LOG10(CFU!C23)</f>
        <v>8</v>
      </c>
      <c r="D23" s="19">
        <f>LOG10(CFU!D23)</f>
        <v>8.3010299956639813</v>
      </c>
      <c r="E23" s="21">
        <f>LOG10(CFU!E23)</f>
        <v>8.3424226808222066</v>
      </c>
      <c r="F23" s="19">
        <f>LOG10(CFU!F23)</f>
        <v>9.3222192947339195</v>
      </c>
      <c r="G23" s="19">
        <f>LOG10(CFU!G23)</f>
        <v>9.3944516808262168</v>
      </c>
      <c r="H23" s="21">
        <f>LOG10(CFU!H23)</f>
        <v>9.3802112417116064</v>
      </c>
      <c r="I23" s="19">
        <f>LOG10(CFU!I23)</f>
        <v>8.9542425094393252</v>
      </c>
      <c r="J23" s="19">
        <f>LOG10(CFU!J23)</f>
        <v>9.0569048513364727</v>
      </c>
      <c r="K23" s="21">
        <f>LOG10(CFU!K23)</f>
        <v>9.0492180226701819</v>
      </c>
      <c r="L23" s="19">
        <f>LOG10(CFU!L23)</f>
        <v>8.6989700043360187</v>
      </c>
      <c r="M23" s="19">
        <f>LOG10(CFU!M23)</f>
        <v>8.8260748027008269</v>
      </c>
      <c r="N23" s="21">
        <f>LOG10(CFU!N23)</f>
        <v>8.8260748027008269</v>
      </c>
      <c r="O23" s="19">
        <f>LOG10(CFU!O23)</f>
        <v>9.4149733479708182</v>
      </c>
      <c r="P23" s="19">
        <f>LOG10(CFU!P23)</f>
        <v>9.4983105537896009</v>
      </c>
      <c r="Q23" s="19">
        <f>LOG10(CFU!Q23)</f>
        <v>9.487138375477187</v>
      </c>
      <c r="R23" s="12"/>
    </row>
    <row r="24" spans="1:18" x14ac:dyDescent="0.25">
      <c r="A24" s="1"/>
      <c r="B24" s="6">
        <v>4</v>
      </c>
      <c r="C24" s="19">
        <f>LOG10(CFU!C24)</f>
        <v>8.3424226808222066</v>
      </c>
      <c r="D24" s="19">
        <f>LOG10(CFU!D24)</f>
        <v>8.204119982655925</v>
      </c>
      <c r="E24" s="21">
        <f>LOG10(CFU!E24)</f>
        <v>8.204119982655925</v>
      </c>
      <c r="F24" s="19">
        <f>LOG10(CFU!F24)</f>
        <v>9.3053513694466243</v>
      </c>
      <c r="G24" s="19">
        <f>LOG10(CFU!G24)</f>
        <v>9.3424226808222066</v>
      </c>
      <c r="H24" s="21">
        <f>LOG10(CFU!H24)</f>
        <v>9.3802112417116064</v>
      </c>
      <c r="I24" s="19">
        <f>LOG10(CFU!I24)</f>
        <v>9.1335389083702179</v>
      </c>
      <c r="J24" s="19">
        <f>LOG10(CFU!J24)</f>
        <v>9.1139433523068369</v>
      </c>
      <c r="K24" s="21">
        <f>LOG10(CFU!K24)</f>
        <v>9.008600171761918</v>
      </c>
      <c r="L24" s="19">
        <f>LOG10(CFU!L24)</f>
        <v>8.8976270912904418</v>
      </c>
      <c r="M24" s="19">
        <f>LOG10(CFU!M24)</f>
        <v>8.8633228601204568</v>
      </c>
      <c r="N24" s="21">
        <f>LOG10(CFU!N24)</f>
        <v>8.7708520116421447</v>
      </c>
      <c r="O24" s="19">
        <f>LOG10(CFU!O24)</f>
        <v>9.4487063199050798</v>
      </c>
      <c r="P24" s="19">
        <f>LOG10(CFU!P24)</f>
        <v>9.46686762035411</v>
      </c>
      <c r="Q24" s="19">
        <f>LOG10(CFU!Q24)</f>
        <v>9.47567118832443</v>
      </c>
      <c r="R24" s="12"/>
    </row>
    <row r="25" spans="1:18" x14ac:dyDescent="0.25">
      <c r="A25" s="1"/>
      <c r="B25" s="6">
        <v>5</v>
      </c>
      <c r="C25" s="19">
        <f>LOG10(CFU!C25)</f>
        <v>8.9912260756924951</v>
      </c>
      <c r="D25" s="19">
        <f>LOG10(CFU!D25)</f>
        <v>9</v>
      </c>
      <c r="E25" s="21">
        <f>LOG10(CFU!E25)</f>
        <v>9.0170333392987807</v>
      </c>
      <c r="F25" s="19">
        <f>LOG10(CFU!F25)</f>
        <v>9.4116197059632309</v>
      </c>
      <c r="G25" s="19">
        <f>LOG10(CFU!G25)</f>
        <v>9.3344537511509316</v>
      </c>
      <c r="H25" s="21">
        <f>LOG10(CFU!H25)</f>
        <v>9.3873898263387296</v>
      </c>
      <c r="I25" s="19">
        <f>LOG10(CFU!I25)</f>
        <v>9.1398790864012369</v>
      </c>
      <c r="J25" s="19">
        <f>LOG10(CFU!J25)</f>
        <v>9.0644579892269181</v>
      </c>
      <c r="K25" s="21">
        <f>LOG10(CFU!K25)</f>
        <v>9.2095150145426317</v>
      </c>
      <c r="L25" s="19">
        <f>LOG10(CFU!L25)</f>
        <v>9.0718820073061259</v>
      </c>
      <c r="M25" s="19">
        <f>LOG10(CFU!M25)</f>
        <v>9.0334237554869503</v>
      </c>
      <c r="N25" s="21">
        <f>LOG10(CFU!N25)</f>
        <v>9.1238516409670858</v>
      </c>
      <c r="O25" s="19">
        <f>LOG10(CFU!O25)</f>
        <v>9.5751878449276617</v>
      </c>
      <c r="P25" s="19">
        <f>LOG10(CFU!P25)</f>
        <v>9.5105450102066129</v>
      </c>
      <c r="Q25" s="19">
        <f>LOG10(CFU!Q25)</f>
        <v>9.5763413502057926</v>
      </c>
      <c r="R25" s="12"/>
    </row>
    <row r="26" spans="1:18" x14ac:dyDescent="0.25">
      <c r="A26" s="1"/>
      <c r="B26" s="6">
        <v>6</v>
      </c>
      <c r="C26" s="19">
        <f>LOG10(CFU!C26)</f>
        <v>8.7323937598229691</v>
      </c>
      <c r="D26" s="19">
        <f>LOG10(CFU!D26)</f>
        <v>8.6812412373755876</v>
      </c>
      <c r="E26" s="21">
        <f>LOG10(CFU!E26)</f>
        <v>8.7781512503836439</v>
      </c>
      <c r="F26" s="19">
        <f>LOG10(CFU!F26)</f>
        <v>9.3010299956639813</v>
      </c>
      <c r="G26" s="19">
        <f>LOG10(CFU!G26)</f>
        <v>9.330413773349191</v>
      </c>
      <c r="H26" s="21">
        <f>LOG10(CFU!H26)</f>
        <v>9.357934847000454</v>
      </c>
      <c r="I26" s="19">
        <f>LOG10(CFU!I26)</f>
        <v>8.9822712330395689</v>
      </c>
      <c r="J26" s="19">
        <f>LOG10(CFU!J26)</f>
        <v>8.9030899869919438</v>
      </c>
      <c r="K26" s="21">
        <f>LOG10(CFU!K26)</f>
        <v>9.1003705451175634</v>
      </c>
      <c r="L26" s="19">
        <f>LOG10(CFU!L26)</f>
        <v>8.8750612633917001</v>
      </c>
      <c r="M26" s="19">
        <f>LOG10(CFU!M26)</f>
        <v>8.8061799739838875</v>
      </c>
      <c r="N26" s="21">
        <f>LOG10(CFU!N26)</f>
        <v>8.9684829485539357</v>
      </c>
      <c r="O26" s="19">
        <f>LOG10(CFU!O26)</f>
        <v>9.4393326938302629</v>
      </c>
      <c r="P26" s="19">
        <f>LOG10(CFU!P26)</f>
        <v>9.4440447959180762</v>
      </c>
      <c r="Q26" s="19">
        <f>LOG10(CFU!Q26)</f>
        <v>9.5065050324048723</v>
      </c>
      <c r="R26" s="12"/>
    </row>
    <row r="27" spans="1:18" x14ac:dyDescent="0.25">
      <c r="A27" s="1"/>
      <c r="B27" s="6">
        <v>7</v>
      </c>
      <c r="C27" s="19">
        <f>LOG10(CFU!C27)</f>
        <v>8.4471580313422194</v>
      </c>
      <c r="D27" s="19">
        <f>LOG10(CFU!D27)</f>
        <v>8.7160033436347994</v>
      </c>
      <c r="E27" s="21">
        <f>LOG10(CFU!E27)</f>
        <v>8.6989700043360187</v>
      </c>
      <c r="F27" s="19">
        <f>LOG10(CFU!F27)</f>
        <v>9.2253092817258633</v>
      </c>
      <c r="G27" s="19">
        <f>LOG10(CFU!G27)</f>
        <v>9.3541084391474012</v>
      </c>
      <c r="H27" s="21">
        <f>LOG10(CFU!H27)</f>
        <v>9.2455126678141504</v>
      </c>
      <c r="I27" s="19">
        <f>LOG10(CFU!I27)</f>
        <v>8.9030899869919438</v>
      </c>
      <c r="J27" s="19">
        <f>LOG10(CFU!J27)</f>
        <v>8.9912260756924951</v>
      </c>
      <c r="K27" s="21">
        <f>LOG10(CFU!K27)</f>
        <v>8.9822712330395689</v>
      </c>
      <c r="L27" s="19">
        <f>LOG10(CFU!L27)</f>
        <v>8.7323937598229691</v>
      </c>
      <c r="M27" s="19">
        <f>LOG10(CFU!M27)</f>
        <v>8.8750612633917001</v>
      </c>
      <c r="N27" s="21">
        <f>LOG10(CFU!N27)</f>
        <v>8.8633228601204568</v>
      </c>
      <c r="O27" s="19">
        <f>LOG10(CFU!O27)</f>
        <v>9.3463529744506388</v>
      </c>
      <c r="P27" s="19">
        <f>LOG10(CFU!P27)</f>
        <v>9.478566495593844</v>
      </c>
      <c r="Q27" s="19">
        <f>LOG10(CFU!Q27)</f>
        <v>9.3961993470957363</v>
      </c>
      <c r="R27" s="12"/>
    </row>
    <row r="28" spans="1:18" x14ac:dyDescent="0.25">
      <c r="A28" s="1"/>
      <c r="R28" s="12"/>
    </row>
    <row r="29" spans="1:18" x14ac:dyDescent="0.25">
      <c r="A29" s="1" t="s">
        <v>18</v>
      </c>
      <c r="B29" s="2" t="s">
        <v>1</v>
      </c>
      <c r="C29" s="29" t="s">
        <v>2</v>
      </c>
      <c r="D29" s="29"/>
      <c r="E29" s="30"/>
      <c r="F29" s="29" t="s">
        <v>3</v>
      </c>
      <c r="G29" s="29"/>
      <c r="H29" s="30"/>
      <c r="I29" s="29" t="s">
        <v>4</v>
      </c>
      <c r="J29" s="29"/>
      <c r="K29" s="30"/>
      <c r="L29" s="29" t="s">
        <v>26</v>
      </c>
      <c r="M29" s="29"/>
      <c r="N29" s="30"/>
      <c r="O29" s="29" t="s">
        <v>6</v>
      </c>
      <c r="P29" s="29"/>
      <c r="Q29" s="29"/>
      <c r="R29" s="12"/>
    </row>
    <row r="30" spans="1:18" x14ac:dyDescent="0.25">
      <c r="A30" s="5" t="s">
        <v>19</v>
      </c>
      <c r="B30" s="6">
        <v>1</v>
      </c>
      <c r="C30" s="19">
        <f>LOG10(CFU!C30)</f>
        <v>8.7781512503836439</v>
      </c>
      <c r="D30" s="19">
        <f>LOG10(CFU!D30)</f>
        <v>9.2552725051033065</v>
      </c>
      <c r="E30" s="20">
        <f>LOG10(CFU!E30)</f>
        <v>9</v>
      </c>
      <c r="F30" s="19">
        <f>LOG10(CFU!F30)</f>
        <v>9</v>
      </c>
      <c r="G30" s="19">
        <f>LOG10(CFU!G30)</f>
        <v>9.204119982655925</v>
      </c>
      <c r="H30" s="20">
        <f>LOG10(CFU!H30)</f>
        <v>9.1461280356782382</v>
      </c>
      <c r="I30" s="19">
        <f>LOG10(CFU!I30)</f>
        <v>9.2552725051033065</v>
      </c>
      <c r="J30" s="19">
        <f>LOG10(CFU!J30)</f>
        <v>9.3010299956639813</v>
      </c>
      <c r="K30" s="20">
        <f>LOG10(CFU!K30)</f>
        <v>9.3802112417116064</v>
      </c>
      <c r="L30" s="19">
        <f>LOG10(CFU!L30)</f>
        <v>9.0791812460476251</v>
      </c>
      <c r="M30" s="19">
        <f>LOG10(CFU!M30)</f>
        <v>9.2787536009528289</v>
      </c>
      <c r="N30" s="20">
        <f>LOG10(CFU!N30)</f>
        <v>9.2304489213782741</v>
      </c>
      <c r="O30" s="19">
        <f>LOG10(CFU!O30)</f>
        <v>9.3424226808222066</v>
      </c>
      <c r="P30" s="19">
        <f>LOG10(CFU!P30)</f>
        <v>9.5440680443502757</v>
      </c>
      <c r="Q30" s="19">
        <f>LOG10(CFU!Q30)</f>
        <v>9.4913616938342731</v>
      </c>
      <c r="R30" s="12"/>
    </row>
    <row r="31" spans="1:18" x14ac:dyDescent="0.25">
      <c r="A31" s="1"/>
      <c r="B31" s="6">
        <v>2</v>
      </c>
      <c r="C31" s="19">
        <f>LOG10(CFU!C31)</f>
        <v>9.1461280356782382</v>
      </c>
      <c r="D31" s="19">
        <f>LOG10(CFU!D31)</f>
        <v>9.1205739312058505</v>
      </c>
      <c r="E31" s="21">
        <f>LOG10(CFU!E31)</f>
        <v>9.1875207208364635</v>
      </c>
      <c r="F31" s="19">
        <f>LOG10(CFU!F31)</f>
        <v>9.1139433523068369</v>
      </c>
      <c r="G31" s="19">
        <f>LOG10(CFU!G31)</f>
        <v>9.1702617153949575</v>
      </c>
      <c r="H31" s="21">
        <f>LOG10(CFU!H31)</f>
        <v>9.1818435879447726</v>
      </c>
      <c r="I31" s="19">
        <f>LOG10(CFU!I31)</f>
        <v>9.4014005407815446</v>
      </c>
      <c r="J31" s="19">
        <f>LOG10(CFU!J31)</f>
        <v>9.3765769570565123</v>
      </c>
      <c r="K31" s="21">
        <f>LOG10(CFU!K31)</f>
        <v>9.2355284469075496</v>
      </c>
      <c r="L31" s="19">
        <f>LOG10(CFU!L31)</f>
        <v>9.2922560713564764</v>
      </c>
      <c r="M31" s="19">
        <f>LOG10(CFU!M31)</f>
        <v>9.2671717284030137</v>
      </c>
      <c r="N31" s="21">
        <f>LOG10(CFU!N31)</f>
        <v>9.2121876044039581</v>
      </c>
      <c r="O31" s="19">
        <f>LOG10(CFU!O31)</f>
        <v>9.5132176000679394</v>
      </c>
      <c r="P31" s="19">
        <f>LOG10(CFU!P31)</f>
        <v>9.5224442335063202</v>
      </c>
      <c r="Q31" s="19">
        <f>LOG10(CFU!Q31)</f>
        <v>9.4983105537896009</v>
      </c>
      <c r="R31" s="12"/>
    </row>
    <row r="32" spans="1:18" x14ac:dyDescent="0.25">
      <c r="A32" s="1"/>
      <c r="B32" s="6">
        <v>3</v>
      </c>
      <c r="C32" s="19">
        <f>LOG10(CFU!C32)</f>
        <v>8.5314789170422554</v>
      </c>
      <c r="D32" s="19">
        <f>LOG10(CFU!D32)</f>
        <v>8.6232492903979008</v>
      </c>
      <c r="E32" s="21">
        <f>LOG10(CFU!E32)</f>
        <v>8.5051499783199063</v>
      </c>
      <c r="F32" s="19">
        <f>LOG10(CFU!F32)</f>
        <v>9.1760912590556813</v>
      </c>
      <c r="G32" s="19">
        <f>LOG10(CFU!G32)</f>
        <v>9.2504200023088945</v>
      </c>
      <c r="H32" s="21">
        <f>LOG10(CFU!H32)</f>
        <v>9.1271047983648081</v>
      </c>
      <c r="I32" s="19">
        <f>LOG10(CFU!I32)</f>
        <v>9.2878017299302265</v>
      </c>
      <c r="J32" s="19">
        <f>LOG10(CFU!J32)</f>
        <v>9.3053513694466243</v>
      </c>
      <c r="K32" s="21">
        <f>LOG10(CFU!K32)</f>
        <v>9.2922560713564764</v>
      </c>
      <c r="L32" s="19">
        <f>LOG10(CFU!L32)</f>
        <v>9.0569048513364727</v>
      </c>
      <c r="M32" s="19">
        <f>LOG10(CFU!M32)</f>
        <v>9.0863598306747484</v>
      </c>
      <c r="N32" s="21">
        <f>LOG10(CFU!N32)</f>
        <v>9.0569048513364727</v>
      </c>
      <c r="O32" s="19">
        <f>LOG10(CFU!O32)</f>
        <v>9.4216039268698317</v>
      </c>
      <c r="P32" s="19">
        <f>LOG10(CFU!P32)</f>
        <v>9.4771212547196626</v>
      </c>
      <c r="Q32" s="19">
        <f>LOG10(CFU!Q32)</f>
        <v>9.3944516808262168</v>
      </c>
      <c r="R32" s="12"/>
    </row>
    <row r="33" spans="1:18" x14ac:dyDescent="0.25">
      <c r="A33" s="1"/>
      <c r="B33" s="6">
        <v>4</v>
      </c>
      <c r="C33" s="19">
        <f>LOG10(CFU!C33)</f>
        <v>8.4149733479708182</v>
      </c>
      <c r="D33" s="19">
        <f>LOG10(CFU!D33)</f>
        <v>8.6020599913279625</v>
      </c>
      <c r="E33" s="21">
        <f>LOG10(CFU!E33)</f>
        <v>8.5314789170422554</v>
      </c>
      <c r="F33" s="19">
        <f>LOG10(CFU!F33)</f>
        <v>8.9822712330395689</v>
      </c>
      <c r="G33" s="19">
        <f>LOG10(CFU!G33)</f>
        <v>9.1205739312058505</v>
      </c>
      <c r="H33" s="21">
        <f>LOG10(CFU!H33)</f>
        <v>9.0863598306747484</v>
      </c>
      <c r="I33" s="19">
        <f>LOG10(CFU!I33)</f>
        <v>9.2405492482825995</v>
      </c>
      <c r="J33" s="19">
        <f>LOG10(CFU!J33)</f>
        <v>9.2648178230095368</v>
      </c>
      <c r="K33" s="21">
        <f>LOG10(CFU!K33)</f>
        <v>9.2405492482825995</v>
      </c>
      <c r="L33" s="19">
        <f>LOG10(CFU!L33)</f>
        <v>9</v>
      </c>
      <c r="M33" s="19">
        <f>LOG10(CFU!M33)</f>
        <v>9.0492180226701819</v>
      </c>
      <c r="N33" s="21">
        <f>LOG10(CFU!N33)</f>
        <v>9.0170333392987807</v>
      </c>
      <c r="O33" s="19">
        <f>LOG10(CFU!O33)</f>
        <v>9.2922560713564764</v>
      </c>
      <c r="P33" s="19">
        <f>LOG10(CFU!P33)</f>
        <v>9.3873898263387296</v>
      </c>
      <c r="Q33" s="19">
        <f>LOG10(CFU!Q33)</f>
        <v>9.3541084391474012</v>
      </c>
      <c r="R33" s="12"/>
    </row>
    <row r="34" spans="1:18" x14ac:dyDescent="0.25">
      <c r="A34" s="1"/>
      <c r="B34" s="6">
        <v>5</v>
      </c>
      <c r="C34" s="19">
        <f>LOG10(CFU!C34)</f>
        <v>9.1931245983544621</v>
      </c>
      <c r="D34" s="19">
        <f>LOG10(CFU!D34)</f>
        <v>9.2833012287035501</v>
      </c>
      <c r="E34" s="21">
        <f>LOG10(CFU!E34)</f>
        <v>9.2787536009528289</v>
      </c>
      <c r="F34" s="19">
        <f>LOG10(CFU!F34)</f>
        <v>9.2253092817258633</v>
      </c>
      <c r="G34" s="19">
        <f>LOG10(CFU!G34)</f>
        <v>9.1760912590556813</v>
      </c>
      <c r="H34" s="21">
        <f>LOG10(CFU!H34)</f>
        <v>9.2355284469075496</v>
      </c>
      <c r="I34" s="19">
        <f>LOG10(CFU!I34)</f>
        <v>9.3463529744506388</v>
      </c>
      <c r="J34" s="19">
        <f>LOG10(CFU!J34)</f>
        <v>9.4048337166199385</v>
      </c>
      <c r="K34" s="21">
        <f>LOG10(CFU!K34)</f>
        <v>9.3541084391474012</v>
      </c>
      <c r="L34" s="19">
        <f>LOG10(CFU!L34)</f>
        <v>9.2764618041732447</v>
      </c>
      <c r="M34" s="19">
        <f>LOG10(CFU!M34)</f>
        <v>9.3483048630481616</v>
      </c>
      <c r="N34" s="21">
        <f>LOG10(CFU!N34)</f>
        <v>9.318063334962762</v>
      </c>
      <c r="O34" s="19">
        <f>LOG10(CFU!O34)</f>
        <v>9.5526682161121936</v>
      </c>
      <c r="P34" s="19">
        <f>LOG10(CFU!P34)</f>
        <v>9.5717088318086869</v>
      </c>
      <c r="Q34" s="19">
        <f>LOG10(CFU!Q34)</f>
        <v>9.5797835966168101</v>
      </c>
      <c r="R34" s="12"/>
    </row>
    <row r="35" spans="1:18" x14ac:dyDescent="0.25">
      <c r="A35" s="1"/>
      <c r="B35" s="6">
        <v>6</v>
      </c>
      <c r="C35" s="19">
        <f>LOG10(CFU!C35)</f>
        <v>8.7781512503836439</v>
      </c>
      <c r="D35" s="19">
        <f>LOG10(CFU!D35)</f>
        <v>9</v>
      </c>
      <c r="E35" s="21">
        <f>LOG10(CFU!E35)</f>
        <v>9.1139433523068369</v>
      </c>
      <c r="F35" s="19">
        <f>LOG10(CFU!F35)</f>
        <v>9.1986570869544231</v>
      </c>
      <c r="G35" s="19">
        <f>LOG10(CFU!G35)</f>
        <v>9.1072099696478688</v>
      </c>
      <c r="H35" s="21">
        <f>LOG10(CFU!H35)</f>
        <v>9.1205739312058505</v>
      </c>
      <c r="I35" s="19">
        <f>LOG10(CFU!I35)</f>
        <v>9.2253092817258633</v>
      </c>
      <c r="J35" s="19">
        <f>LOG10(CFU!J35)</f>
        <v>9.1139433523068369</v>
      </c>
      <c r="K35" s="21">
        <f>LOG10(CFU!K35)</f>
        <v>9.1702617153949575</v>
      </c>
      <c r="L35" s="19">
        <f>LOG10(CFU!L35)</f>
        <v>9.0569048513364727</v>
      </c>
      <c r="M35" s="19">
        <f>LOG10(CFU!M35)</f>
        <v>9.0606978403536118</v>
      </c>
      <c r="N35" s="21">
        <f>LOG10(CFU!N35)</f>
        <v>9.143014800254095</v>
      </c>
      <c r="O35" s="19">
        <f>LOG10(CFU!O35)</f>
        <v>9.4345689040341991</v>
      </c>
      <c r="P35" s="19">
        <f>LOG10(CFU!P35)</f>
        <v>9.385606273598313</v>
      </c>
      <c r="Q35" s="19">
        <f>LOG10(CFU!Q35)</f>
        <v>9.4329692908744054</v>
      </c>
      <c r="R35" s="12"/>
    </row>
    <row r="36" spans="1:18" x14ac:dyDescent="0.25">
      <c r="A36" s="1"/>
      <c r="B36" s="6">
        <v>7</v>
      </c>
      <c r="C36" s="19">
        <f>LOG10(CFU!C36)</f>
        <v>8.8325089127062366</v>
      </c>
      <c r="D36" s="19">
        <f>LOG10(CFU!D36)</f>
        <v>8.7781512503836439</v>
      </c>
      <c r="E36" s="21">
        <f>LOG10(CFU!E36)</f>
        <v>8.9344984512435683</v>
      </c>
      <c r="F36" s="19">
        <f>LOG10(CFU!F36)</f>
        <v>9.0718820073061259</v>
      </c>
      <c r="G36" s="19">
        <f>LOG10(CFU!G36)</f>
        <v>8.9822712330395689</v>
      </c>
      <c r="H36" s="21">
        <f>LOG10(CFU!H36)</f>
        <v>9.008600171761918</v>
      </c>
      <c r="I36" s="19">
        <f>LOG10(CFU!I36)</f>
        <v>9.0492180226701819</v>
      </c>
      <c r="J36" s="19">
        <f>LOG10(CFU!J36)</f>
        <v>9.008600171761918</v>
      </c>
      <c r="K36" s="21">
        <f>LOG10(CFU!K36)</f>
        <v>9.0934216851622356</v>
      </c>
      <c r="L36" s="19">
        <f>LOG10(CFU!L36)</f>
        <v>8.9542425094393252</v>
      </c>
      <c r="M36" s="19">
        <f>LOG10(CFU!M36)</f>
        <v>8.9084850188786504</v>
      </c>
      <c r="N36" s="21">
        <f>LOG10(CFU!N36)</f>
        <v>9.0211892990699383</v>
      </c>
      <c r="O36" s="19">
        <f>LOG10(CFU!O36)</f>
        <v>9.318063334962762</v>
      </c>
      <c r="P36" s="19">
        <f>LOG10(CFU!P36)</f>
        <v>9.2479732663618073</v>
      </c>
      <c r="Q36" s="19">
        <f>LOG10(CFU!Q36)</f>
        <v>9.3159703454569183</v>
      </c>
      <c r="R36" s="12"/>
    </row>
    <row r="37" spans="1:18" x14ac:dyDescent="0.25">
      <c r="A37" s="1"/>
      <c r="R37" s="12"/>
    </row>
    <row r="38" spans="1:18" x14ac:dyDescent="0.25">
      <c r="A38" s="1" t="s">
        <v>20</v>
      </c>
      <c r="B38" s="2" t="s">
        <v>1</v>
      </c>
      <c r="C38" s="29" t="s">
        <v>2</v>
      </c>
      <c r="D38" s="29"/>
      <c r="E38" s="30"/>
      <c r="F38" s="29" t="s">
        <v>3</v>
      </c>
      <c r="G38" s="29"/>
      <c r="H38" s="30"/>
      <c r="I38" s="29" t="s">
        <v>4</v>
      </c>
      <c r="J38" s="29"/>
      <c r="K38" s="30"/>
      <c r="L38" s="29" t="s">
        <v>26</v>
      </c>
      <c r="M38" s="29"/>
      <c r="N38" s="30"/>
      <c r="O38" s="29" t="s">
        <v>6</v>
      </c>
      <c r="P38" s="29"/>
      <c r="Q38" s="29"/>
      <c r="R38" s="12"/>
    </row>
    <row r="39" spans="1:18" x14ac:dyDescent="0.25">
      <c r="A39" s="5" t="s">
        <v>21</v>
      </c>
      <c r="B39" s="6">
        <v>1</v>
      </c>
      <c r="C39" s="19">
        <f>LOG10(CFU!C39)</f>
        <v>9</v>
      </c>
      <c r="D39" s="19">
        <f>LOG10(CFU!D39)</f>
        <v>8.9030899869919438</v>
      </c>
      <c r="E39" s="20">
        <f>LOG10(CFU!E39)</f>
        <v>8.7781512503836439</v>
      </c>
      <c r="F39" s="19">
        <f>LOG10(CFU!F39)</f>
        <v>9.5314789170422554</v>
      </c>
      <c r="G39" s="19">
        <f>LOG10(CFU!G39)</f>
        <v>9.4149733479708182</v>
      </c>
      <c r="H39" s="20">
        <f>LOG10(CFU!H39)</f>
        <v>9.5314789170422554</v>
      </c>
      <c r="I39" s="19">
        <f>LOG10(CFU!I39)</f>
        <v>8.3010299956639813</v>
      </c>
      <c r="J39" s="19">
        <f>LOG10(CFU!J39)</f>
        <v>9</v>
      </c>
      <c r="K39" s="20">
        <f>LOG10(CFU!K39)</f>
        <v>9.0791812460476251</v>
      </c>
      <c r="L39" s="19">
        <f>LOG10(CFU!L39)</f>
        <v>8.7781512503836439</v>
      </c>
      <c r="M39" s="19">
        <f>LOG10(CFU!M39)</f>
        <v>8.9542425094393252</v>
      </c>
      <c r="N39" s="20">
        <f>LOG10(CFU!N39)</f>
        <v>8.9542425094393252</v>
      </c>
      <c r="O39" s="19">
        <f>LOG10(CFU!O39)</f>
        <v>9.6020599913279625</v>
      </c>
      <c r="P39" s="19">
        <f>LOG10(CFU!P39)</f>
        <v>9.5440680443502757</v>
      </c>
      <c r="Q39" s="19">
        <f>LOG10(CFU!Q39)</f>
        <v>9.6334684555795871</v>
      </c>
      <c r="R39" s="12"/>
    </row>
    <row r="40" spans="1:18" x14ac:dyDescent="0.25">
      <c r="A40" s="1"/>
      <c r="B40" s="6">
        <v>2</v>
      </c>
      <c r="C40" s="19">
        <f>LOG10(CFU!C40)</f>
        <v>8.6812412373755876</v>
      </c>
      <c r="D40" s="19">
        <f>LOG10(CFU!D40)</f>
        <v>8.6434526764861879</v>
      </c>
      <c r="E40" s="21">
        <f>LOG10(CFU!E40)</f>
        <v>8.6627578316815743</v>
      </c>
      <c r="F40" s="19">
        <f>LOG10(CFU!F40)</f>
        <v>9.563481085394411</v>
      </c>
      <c r="G40" s="19">
        <f>LOG10(CFU!G40)</f>
        <v>9.4653828514484175</v>
      </c>
      <c r="H40" s="21">
        <f>LOG10(CFU!H40)</f>
        <v>9.318063334962762</v>
      </c>
      <c r="I40" s="19">
        <f>LOG10(CFU!I40)</f>
        <v>8.8195439355418692</v>
      </c>
      <c r="J40" s="19">
        <f>LOG10(CFU!J40)</f>
        <v>8.9542425094393252</v>
      </c>
      <c r="K40" s="21">
        <f>LOG10(CFU!K40)</f>
        <v>8.7923916894982543</v>
      </c>
      <c r="L40" s="19">
        <f>LOG10(CFU!L40)</f>
        <v>8.7558748556724915</v>
      </c>
      <c r="M40" s="19">
        <f>LOG10(CFU!M40)</f>
        <v>8.8260748027008269</v>
      </c>
      <c r="N40" s="21">
        <f>LOG10(CFU!N40)</f>
        <v>8.7323937598229691</v>
      </c>
      <c r="O40" s="19">
        <f>LOG10(CFU!O40)</f>
        <v>9.6263403673750432</v>
      </c>
      <c r="P40" s="19">
        <f>LOG10(CFU!P40)</f>
        <v>9.5550944485783198</v>
      </c>
      <c r="Q40" s="19">
        <f>LOG10(CFU!Q40)</f>
        <v>9.4183012913197448</v>
      </c>
      <c r="R40" s="12"/>
    </row>
    <row r="41" spans="1:18" x14ac:dyDescent="0.25">
      <c r="A41" s="1"/>
      <c r="B41" s="6">
        <v>3</v>
      </c>
      <c r="C41" s="19">
        <f>LOG10(CFU!C41)</f>
        <v>8.0791812460476251</v>
      </c>
      <c r="D41" s="19">
        <f>LOG10(CFU!D41)</f>
        <v>8.2552725051033065</v>
      </c>
      <c r="E41" s="21">
        <f>LOG10(CFU!E41)</f>
        <v>8.204119982655925</v>
      </c>
      <c r="F41" s="19">
        <f>LOG10(CFU!F41)</f>
        <v>9.3944516808262168</v>
      </c>
      <c r="G41" s="19">
        <f>LOG10(CFU!G41)</f>
        <v>9.4533183400470371</v>
      </c>
      <c r="H41" s="21">
        <f>LOG10(CFU!H41)</f>
        <v>9.4969296480732144</v>
      </c>
      <c r="I41" s="19">
        <f>LOG10(CFU!I41)</f>
        <v>8.8920946026904808</v>
      </c>
      <c r="J41" s="19">
        <f>LOG10(CFU!J41)</f>
        <v>8.8325089127062366</v>
      </c>
      <c r="K41" s="21">
        <f>LOG10(CFU!K41)</f>
        <v>9</v>
      </c>
      <c r="L41" s="19">
        <f>LOG10(CFU!L41)</f>
        <v>8.653212513775344</v>
      </c>
      <c r="M41" s="19">
        <f>LOG10(CFU!M41)</f>
        <v>8.6334684555795871</v>
      </c>
      <c r="N41" s="21">
        <f>LOG10(CFU!N41)</f>
        <v>8.7634279935629369</v>
      </c>
      <c r="O41" s="19">
        <f>LOG10(CFU!O41)</f>
        <v>9.46686762035411</v>
      </c>
      <c r="P41" s="19">
        <f>LOG10(CFU!P41)</f>
        <v>9.5145477526602864</v>
      </c>
      <c r="Q41" s="19">
        <f>LOG10(CFU!Q41)</f>
        <v>9.5705429398818982</v>
      </c>
      <c r="R41" s="12"/>
    </row>
    <row r="42" spans="1:18" x14ac:dyDescent="0.25">
      <c r="A42" s="1"/>
      <c r="B42" s="6">
        <v>4</v>
      </c>
      <c r="C42" s="19">
        <f>LOG10(CFU!C42)</f>
        <v>7.7781512503836439</v>
      </c>
      <c r="D42" s="19">
        <f>LOG10(CFU!D42)</f>
        <v>8</v>
      </c>
      <c r="E42" s="21">
        <f>LOG10(CFU!E42)</f>
        <v>8</v>
      </c>
      <c r="F42" s="19">
        <f>LOG10(CFU!F42)</f>
        <v>9.3138672203691542</v>
      </c>
      <c r="G42" s="19">
        <f>LOG10(CFU!G42)</f>
        <v>9.3463529744506388</v>
      </c>
      <c r="H42" s="21">
        <f>LOG10(CFU!H42)</f>
        <v>9.2405492482825995</v>
      </c>
      <c r="I42" s="19">
        <f>LOG10(CFU!I42)</f>
        <v>8.8808135922807914</v>
      </c>
      <c r="J42" s="19">
        <f>LOG10(CFU!J42)</f>
        <v>8.6812412373755876</v>
      </c>
      <c r="K42" s="21">
        <f>LOG10(CFU!K42)</f>
        <v>8.8450980400142569</v>
      </c>
      <c r="L42" s="19">
        <f>LOG10(CFU!L42)</f>
        <v>8.6127838567197355</v>
      </c>
      <c r="M42" s="19">
        <f>LOG10(CFU!M42)</f>
        <v>8.4623979978989556</v>
      </c>
      <c r="N42" s="21">
        <f>LOG10(CFU!N42)</f>
        <v>8.6020599913279625</v>
      </c>
      <c r="O42" s="19">
        <f>LOG10(CFU!O42)</f>
        <v>9.3926969532596658</v>
      </c>
      <c r="P42" s="19">
        <f>LOG10(CFU!P42)</f>
        <v>9.3996737214810384</v>
      </c>
      <c r="Q42" s="19">
        <f>LOG10(CFU!Q42)</f>
        <v>9.330413773349191</v>
      </c>
      <c r="R42" s="12"/>
    </row>
    <row r="43" spans="1:18" x14ac:dyDescent="0.25">
      <c r="A43" s="1"/>
      <c r="B43" s="6">
        <v>5</v>
      </c>
      <c r="C43" s="19">
        <f>LOG10(CFU!C43)</f>
        <v>8.8692317197309762</v>
      </c>
      <c r="D43" s="19">
        <f>LOG10(CFU!D43)</f>
        <v>8.8325089127062366</v>
      </c>
      <c r="E43" s="21">
        <f>LOG10(CFU!E43)</f>
        <v>8.7323937598229691</v>
      </c>
      <c r="F43" s="19">
        <f>LOG10(CFU!F43)</f>
        <v>9.5024271199844321</v>
      </c>
      <c r="G43" s="19">
        <f>LOG10(CFU!G43)</f>
        <v>9.4216039268698317</v>
      </c>
      <c r="H43" s="21">
        <f>LOG10(CFU!H43)</f>
        <v>9.5105450102066129</v>
      </c>
      <c r="I43" s="19">
        <f>LOG10(CFU!I43)</f>
        <v>8.8450980400142569</v>
      </c>
      <c r="J43" s="19">
        <f>LOG10(CFU!J43)</f>
        <v>8.924279286061882</v>
      </c>
      <c r="K43" s="21">
        <f>LOG10(CFU!K43)</f>
        <v>8.9138138523837167</v>
      </c>
      <c r="L43" s="19">
        <f>LOG10(CFU!L43)</f>
        <v>8.857332496431269</v>
      </c>
      <c r="M43" s="19">
        <f>LOG10(CFU!M43)</f>
        <v>8.8808135922807914</v>
      </c>
      <c r="N43" s="21">
        <f>LOG10(CFU!N43)</f>
        <v>8.8325089127062366</v>
      </c>
      <c r="O43" s="19">
        <f>LOG10(CFU!O43)</f>
        <v>9.5910646070264995</v>
      </c>
      <c r="P43" s="19">
        <f>LOG10(CFU!P43)</f>
        <v>9.5314789170422554</v>
      </c>
      <c r="Q43" s="19">
        <f>LOG10(CFU!Q43)</f>
        <v>9.5932860670204576</v>
      </c>
      <c r="R43" s="12"/>
    </row>
    <row r="44" spans="1:18" x14ac:dyDescent="0.25">
      <c r="A44" s="1"/>
      <c r="B44" s="6">
        <v>6</v>
      </c>
      <c r="C44" s="19">
        <f>LOG10(CFU!C44)</f>
        <v>8.6020599913279625</v>
      </c>
      <c r="D44" s="19">
        <f>LOG10(CFU!D44)</f>
        <v>8.7323937598229691</v>
      </c>
      <c r="E44" s="21">
        <f>LOG10(CFU!E44)</f>
        <v>8.5563025007672877</v>
      </c>
      <c r="F44" s="19">
        <f>LOG10(CFU!F44)</f>
        <v>9.4377505628203888</v>
      </c>
      <c r="G44" s="19">
        <f>LOG10(CFU!G44)</f>
        <v>9.4996870826184043</v>
      </c>
      <c r="H44" s="21">
        <f>LOG10(CFU!H44)</f>
        <v>9.424881636631067</v>
      </c>
      <c r="I44" s="19">
        <f>LOG10(CFU!I44)</f>
        <v>8.7323937598229691</v>
      </c>
      <c r="J44" s="19">
        <f>LOG10(CFU!J44)</f>
        <v>8.9138138523837167</v>
      </c>
      <c r="K44" s="21">
        <f>LOG10(CFU!K44)</f>
        <v>8.9637878273455556</v>
      </c>
      <c r="L44" s="19">
        <f>LOG10(CFU!L44)</f>
        <v>8.672097857935718</v>
      </c>
      <c r="M44" s="19">
        <f>LOG10(CFU!M44)</f>
        <v>8.8325089127062366</v>
      </c>
      <c r="N44" s="21">
        <f>LOG10(CFU!N44)</f>
        <v>8.8061799739838875</v>
      </c>
      <c r="O44" s="19">
        <f>LOG10(CFU!O44)</f>
        <v>9.5065050324048723</v>
      </c>
      <c r="P44" s="19">
        <f>LOG10(CFU!P44)</f>
        <v>9.5843312243675314</v>
      </c>
      <c r="Q44" s="19">
        <f>LOG10(CFU!Q44)</f>
        <v>9.518513939877888</v>
      </c>
      <c r="R44" s="12"/>
    </row>
    <row r="45" spans="1:18" x14ac:dyDescent="0.25">
      <c r="A45" s="1"/>
      <c r="B45" s="6">
        <v>7</v>
      </c>
      <c r="C45" s="19">
        <f>LOG10(CFU!C45)</f>
        <v>8.6232492903979008</v>
      </c>
      <c r="D45" s="19">
        <f>LOG10(CFU!D45)</f>
        <v>8.5563025007672877</v>
      </c>
      <c r="E45" s="21">
        <f>LOG10(CFU!E45)</f>
        <v>8.7634279935629369</v>
      </c>
      <c r="F45" s="19">
        <f>LOG10(CFU!F45)</f>
        <v>9.3944516808262168</v>
      </c>
      <c r="G45" s="19">
        <f>LOG10(CFU!G45)</f>
        <v>9.3802112417116064</v>
      </c>
      <c r="H45" s="21">
        <f>LOG10(CFU!H45)</f>
        <v>9.3909351071033793</v>
      </c>
      <c r="I45" s="19">
        <f>LOG10(CFU!I45)</f>
        <v>8.6627578316815743</v>
      </c>
      <c r="J45" s="19">
        <f>LOG10(CFU!J45)</f>
        <v>8.7160033436347994</v>
      </c>
      <c r="K45" s="21">
        <f>LOG10(CFU!K45)</f>
        <v>8.8195439355418692</v>
      </c>
      <c r="L45" s="19">
        <f>LOG10(CFU!L45)</f>
        <v>8.6434526764861879</v>
      </c>
      <c r="M45" s="19">
        <f>LOG10(CFU!M45)</f>
        <v>8.6434526764861879</v>
      </c>
      <c r="N45" s="21">
        <f>LOG10(CFU!N45)</f>
        <v>8.7923916894982543</v>
      </c>
      <c r="O45" s="19">
        <f>LOG10(CFU!O45)</f>
        <v>9.4653828514484175</v>
      </c>
      <c r="P45" s="19">
        <f>LOG10(CFU!P45)</f>
        <v>9.4533183400470371</v>
      </c>
      <c r="Q45" s="19">
        <f>LOG10(CFU!Q45)</f>
        <v>9.4885507165004448</v>
      </c>
      <c r="R45" s="12"/>
    </row>
    <row r="46" spans="1:18" x14ac:dyDescent="0.25">
      <c r="A46" s="1"/>
      <c r="R46" s="12"/>
    </row>
    <row r="47" spans="1:18" x14ac:dyDescent="0.25">
      <c r="A47" s="1" t="s">
        <v>22</v>
      </c>
      <c r="B47" s="2" t="s">
        <v>1</v>
      </c>
      <c r="C47" s="29" t="s">
        <v>2</v>
      </c>
      <c r="D47" s="29"/>
      <c r="E47" s="30"/>
      <c r="F47" s="29" t="s">
        <v>3</v>
      </c>
      <c r="G47" s="29"/>
      <c r="H47" s="30"/>
      <c r="I47" s="29" t="s">
        <v>4</v>
      </c>
      <c r="J47" s="29"/>
      <c r="K47" s="30"/>
      <c r="L47" s="29" t="s">
        <v>26</v>
      </c>
      <c r="M47" s="29"/>
      <c r="N47" s="30"/>
      <c r="O47" s="29" t="s">
        <v>6</v>
      </c>
      <c r="P47" s="29"/>
      <c r="Q47" s="29"/>
      <c r="R47" s="12"/>
    </row>
    <row r="48" spans="1:18" x14ac:dyDescent="0.25">
      <c r="A48" s="5" t="s">
        <v>23</v>
      </c>
      <c r="B48" s="6">
        <v>1</v>
      </c>
      <c r="C48" s="19">
        <f>LOG10(CFU!C48)</f>
        <v>9.3010299956639813</v>
      </c>
      <c r="D48" s="19">
        <f>LOG10(CFU!D48)</f>
        <v>9.4471580313422194</v>
      </c>
      <c r="E48" s="20">
        <f>LOG10(CFU!E48)</f>
        <v>9.4149733479708182</v>
      </c>
      <c r="F48" s="19">
        <f>LOG10(CFU!F48)</f>
        <v>8.7781512503836439</v>
      </c>
      <c r="G48" s="19">
        <f>LOG10(CFU!G48)</f>
        <v>8.9030899869919438</v>
      </c>
      <c r="H48" s="20">
        <f>LOG10(CFU!H48)</f>
        <v>8.3010299956639813</v>
      </c>
      <c r="I48" s="19">
        <f>LOG10(CFU!I48)</f>
        <v>9.0791812460476251</v>
      </c>
      <c r="J48" s="19">
        <f>LOG10(CFU!J48)</f>
        <v>9.5563025007672877</v>
      </c>
      <c r="K48" s="20">
        <f>LOG10(CFU!K48)</f>
        <v>9.4471580313422194</v>
      </c>
      <c r="L48" s="19">
        <f>LOG10(CFU!L48)</f>
        <v>9.204119982655925</v>
      </c>
      <c r="M48" s="19">
        <f>LOG10(CFU!M48)</f>
        <v>9.5051499783199063</v>
      </c>
      <c r="N48" s="20">
        <f>LOG10(CFU!N48)</f>
        <v>9.4313637641589878</v>
      </c>
      <c r="O48" s="19">
        <f>LOG10(CFU!O48)</f>
        <v>9.3424226808222066</v>
      </c>
      <c r="P48" s="19">
        <f>LOG10(CFU!P48)</f>
        <v>9.6020599913279625</v>
      </c>
      <c r="Q48" s="19">
        <f>LOG10(CFU!Q48)</f>
        <v>9.4623979978989556</v>
      </c>
      <c r="R48" s="12"/>
    </row>
    <row r="49" spans="1:18" x14ac:dyDescent="0.25">
      <c r="A49" s="1"/>
      <c r="B49" s="6">
        <v>2</v>
      </c>
      <c r="C49" s="19">
        <f>LOG10(CFU!C49)</f>
        <v>9.0492180226701819</v>
      </c>
      <c r="D49" s="19">
        <f>LOG10(CFU!D49)</f>
        <v>8.9912260756924951</v>
      </c>
      <c r="E49" s="21">
        <f>LOG10(CFU!E49)</f>
        <v>9.008600171761918</v>
      </c>
      <c r="F49" s="19">
        <f>LOG10(CFU!F49)</f>
        <v>8.7481880270062007</v>
      </c>
      <c r="G49" s="19">
        <f>LOG10(CFU!G49)</f>
        <v>8.6989700043360187</v>
      </c>
      <c r="H49" s="21">
        <f>LOG10(CFU!H49)</f>
        <v>8.8692317197309762</v>
      </c>
      <c r="I49" s="19">
        <f>LOG10(CFU!I49)</f>
        <v>9.5051499783199063</v>
      </c>
      <c r="J49" s="19">
        <f>LOG10(CFU!J49)</f>
        <v>9.5538830266438737</v>
      </c>
      <c r="K49" s="21">
        <f>LOG10(CFU!K49)</f>
        <v>9.5705429398818982</v>
      </c>
      <c r="L49" s="19">
        <f>LOG10(CFU!L49)</f>
        <v>9.3344537511509316</v>
      </c>
      <c r="M49" s="19">
        <f>LOG10(CFU!M49)</f>
        <v>9.357934847000454</v>
      </c>
      <c r="N49" s="21">
        <f>LOG10(CFU!N49)</f>
        <v>9.3747483460101044</v>
      </c>
      <c r="O49" s="19">
        <f>LOG10(CFU!O49)</f>
        <v>9.4345689040341991</v>
      </c>
      <c r="P49" s="19">
        <f>LOG10(CFU!P49)</f>
        <v>9.4440447959180762</v>
      </c>
      <c r="Q49" s="19">
        <f>LOG10(CFU!Q49)</f>
        <v>9.4927603890268379</v>
      </c>
      <c r="R49" s="12"/>
    </row>
    <row r="50" spans="1:18" x14ac:dyDescent="0.25">
      <c r="A50" s="1"/>
      <c r="B50" s="6">
        <v>3</v>
      </c>
      <c r="C50" s="19">
        <f>LOG10(CFU!C50)</f>
        <v>8.1461280356782382</v>
      </c>
      <c r="D50" s="19">
        <f>LOG10(CFU!D50)</f>
        <v>8.4771212547196626</v>
      </c>
      <c r="E50" s="21">
        <f>LOG10(CFU!E50)</f>
        <v>8.4149733479708182</v>
      </c>
      <c r="F50" s="19">
        <f>LOG10(CFU!F50)</f>
        <v>8.7323937598229691</v>
      </c>
      <c r="G50" s="19">
        <f>LOG10(CFU!G50)</f>
        <v>8.6434526764861879</v>
      </c>
      <c r="H50" s="21">
        <f>LOG10(CFU!H50)</f>
        <v>8.7323937598229691</v>
      </c>
      <c r="I50" s="19">
        <f>LOG10(CFU!I50)</f>
        <v>9.4563660331290436</v>
      </c>
      <c r="J50" s="19">
        <f>LOG10(CFU!J50)</f>
        <v>9.4281347940287894</v>
      </c>
      <c r="K50" s="21">
        <f>LOG10(CFU!K50)</f>
        <v>9.4502491083193618</v>
      </c>
      <c r="L50" s="19">
        <f>LOG10(CFU!L50)</f>
        <v>9.1760912590556813</v>
      </c>
      <c r="M50" s="19">
        <f>LOG10(CFU!M50)</f>
        <v>9.1731862684122749</v>
      </c>
      <c r="N50" s="21">
        <f>LOG10(CFU!N50)</f>
        <v>9.1875207208364635</v>
      </c>
      <c r="O50" s="19">
        <f>LOG10(CFU!O50)</f>
        <v>9.3096301674258992</v>
      </c>
      <c r="P50" s="19">
        <f>LOG10(CFU!P50)</f>
        <v>9.285557309007773</v>
      </c>
      <c r="Q50" s="19">
        <f>LOG10(CFU!Q50)</f>
        <v>9.318063334962762</v>
      </c>
      <c r="R50" s="12"/>
    </row>
    <row r="51" spans="1:18" x14ac:dyDescent="0.25">
      <c r="A51" s="1"/>
      <c r="B51" s="6">
        <v>4</v>
      </c>
      <c r="C51" s="19">
        <f>LOG10(CFU!C51)</f>
        <v>7.7781512503836439</v>
      </c>
      <c r="D51" s="19">
        <f>LOG10(CFU!D51)</f>
        <v>8</v>
      </c>
      <c r="E51" s="21">
        <f>LOG10(CFU!E51)</f>
        <v>8.2552725051033065</v>
      </c>
      <c r="F51" s="19">
        <f>LOG10(CFU!F51)</f>
        <v>8.5051499783199063</v>
      </c>
      <c r="G51" s="19">
        <f>LOG10(CFU!G51)</f>
        <v>8.6812412373755876</v>
      </c>
      <c r="H51" s="21">
        <f>LOG10(CFU!H51)</f>
        <v>8.6020599913279625</v>
      </c>
      <c r="I51" s="19">
        <f>LOG10(CFU!I51)</f>
        <v>9.3384564936046051</v>
      </c>
      <c r="J51" s="19">
        <f>LOG10(CFU!J51)</f>
        <v>9.3541084391474012</v>
      </c>
      <c r="K51" s="21">
        <f>LOG10(CFU!K51)</f>
        <v>9.4345689040341991</v>
      </c>
      <c r="L51" s="19">
        <f>LOG10(CFU!L51)</f>
        <v>9.0492180226701819</v>
      </c>
      <c r="M51" s="19">
        <f>LOG10(CFU!M51)</f>
        <v>9.0718820073061259</v>
      </c>
      <c r="N51" s="21">
        <f>LOG10(CFU!N51)</f>
        <v>9.1613680022349744</v>
      </c>
      <c r="O51" s="19">
        <f>LOG10(CFU!O51)</f>
        <v>9.1583624920952502</v>
      </c>
      <c r="P51" s="19">
        <f>LOG10(CFU!P51)</f>
        <v>9.220108088040055</v>
      </c>
      <c r="Q51" s="19">
        <f>LOG10(CFU!Q51)</f>
        <v>9.2671717284030137</v>
      </c>
      <c r="R51" s="12"/>
    </row>
    <row r="52" spans="1:18" x14ac:dyDescent="0.25">
      <c r="A52" s="1"/>
      <c r="B52" s="6">
        <v>5</v>
      </c>
      <c r="C52" s="19">
        <f>LOG10(CFU!C52)</f>
        <v>9.318063334962762</v>
      </c>
      <c r="D52" s="19">
        <f>LOG10(CFU!D52)</f>
        <v>9.3541084391474012</v>
      </c>
      <c r="E52" s="21">
        <f>LOG10(CFU!E52)</f>
        <v>9.3654879848908994</v>
      </c>
      <c r="F52" s="19">
        <f>LOG10(CFU!F52)</f>
        <v>8.7781512503836439</v>
      </c>
      <c r="G52" s="19">
        <f>LOG10(CFU!G52)</f>
        <v>8.7323937598229691</v>
      </c>
      <c r="H52" s="21">
        <f>LOG10(CFU!H52)</f>
        <v>8.8692317197309762</v>
      </c>
      <c r="I52" s="19">
        <f>LOG10(CFU!I52)</f>
        <v>9.5415792439465807</v>
      </c>
      <c r="J52" s="19">
        <f>LOG10(CFU!J52)</f>
        <v>9.5538830266438737</v>
      </c>
      <c r="K52" s="21">
        <f>LOG10(CFU!K52)</f>
        <v>9.4593924877592315</v>
      </c>
      <c r="L52" s="19">
        <f>LOG10(CFU!L52)</f>
        <v>9.4440447959180762</v>
      </c>
      <c r="M52" s="19">
        <f>LOG10(CFU!M52)</f>
        <v>9.4653828514484175</v>
      </c>
      <c r="N52" s="21">
        <f>LOG10(CFU!N52)</f>
        <v>9.4149733479708182</v>
      </c>
      <c r="O52" s="19">
        <f>LOG10(CFU!O52)</f>
        <v>9.5289167002776551</v>
      </c>
      <c r="P52" s="19">
        <f>LOG10(CFU!P52)</f>
        <v>9.5390760987927763</v>
      </c>
      <c r="Q52" s="19">
        <f>LOG10(CFU!Q52)</f>
        <v>9.5237464668115646</v>
      </c>
      <c r="R52" s="12"/>
    </row>
    <row r="53" spans="1:18" x14ac:dyDescent="0.25">
      <c r="A53" s="1"/>
      <c r="B53" s="6">
        <v>6</v>
      </c>
      <c r="C53" s="19">
        <f>LOG10(CFU!C53)</f>
        <v>9.220108088040055</v>
      </c>
      <c r="D53" s="19">
        <f>LOG10(CFU!D53)</f>
        <v>9.1818435879447726</v>
      </c>
      <c r="E53" s="21">
        <f>LOG10(CFU!E53)</f>
        <v>9.1702617153949575</v>
      </c>
      <c r="F53" s="19">
        <f>LOG10(CFU!F53)</f>
        <v>8.7323937598229691</v>
      </c>
      <c r="G53" s="19">
        <f>LOG10(CFU!G53)</f>
        <v>8.8061799739838875</v>
      </c>
      <c r="H53" s="21">
        <f>LOG10(CFU!H53)</f>
        <v>8.6020599913279625</v>
      </c>
      <c r="I53" s="19">
        <f>LOG10(CFU!I53)</f>
        <v>9.4409090820652182</v>
      </c>
      <c r="J53" s="19">
        <f>LOG10(CFU!J53)</f>
        <v>9.4653828514484175</v>
      </c>
      <c r="K53" s="21">
        <f>LOG10(CFU!K53)</f>
        <v>9.4345689040341991</v>
      </c>
      <c r="L53" s="19">
        <f>LOG10(CFU!L53)</f>
        <v>9.344392273685111</v>
      </c>
      <c r="M53" s="19">
        <f>LOG10(CFU!M53)</f>
        <v>9.3463529744506388</v>
      </c>
      <c r="N53" s="21">
        <f>LOG10(CFU!N53)</f>
        <v>9.3222192947339195</v>
      </c>
      <c r="O53" s="19">
        <f>LOG10(CFU!O53)</f>
        <v>9.4393326938302629</v>
      </c>
      <c r="P53" s="19">
        <f>LOG10(CFU!P53)</f>
        <v>9.4563660331290436</v>
      </c>
      <c r="Q53" s="19">
        <f>LOG10(CFU!Q53)</f>
        <v>9.3979400086720375</v>
      </c>
      <c r="R53" s="12"/>
    </row>
    <row r="54" spans="1:18" x14ac:dyDescent="0.25">
      <c r="A54" s="1"/>
      <c r="B54" s="6">
        <v>7</v>
      </c>
      <c r="C54" s="19">
        <f>LOG10(CFU!C54)</f>
        <v>9.1818435879447726</v>
      </c>
      <c r="D54" s="19">
        <f>LOG10(CFU!D54)</f>
        <v>9.0569048513364727</v>
      </c>
      <c r="E54" s="21">
        <f>LOG10(CFU!E54)</f>
        <v>9.1003705451175634</v>
      </c>
      <c r="F54" s="19">
        <f>LOG10(CFU!F54)</f>
        <v>8.4771212547196626</v>
      </c>
      <c r="G54" s="19">
        <f>LOG10(CFU!G54)</f>
        <v>8.8061799739838875</v>
      </c>
      <c r="H54" s="21">
        <f>LOG10(CFU!H54)</f>
        <v>8.5051499783199063</v>
      </c>
      <c r="I54" s="19">
        <f>LOG10(CFU!I54)</f>
        <v>9.4149733479708182</v>
      </c>
      <c r="J54" s="19">
        <f>LOG10(CFU!J54)</f>
        <v>9.2922560713564764</v>
      </c>
      <c r="K54" s="21">
        <f>LOG10(CFU!K54)</f>
        <v>9.3096301674258992</v>
      </c>
      <c r="L54" s="19">
        <f>LOG10(CFU!L54)</f>
        <v>9.3138672203691542</v>
      </c>
      <c r="M54" s="19">
        <f>LOG10(CFU!M54)</f>
        <v>9.1903316981702918</v>
      </c>
      <c r="N54" s="21">
        <f>LOG10(CFU!N54)</f>
        <v>9.2174839442139067</v>
      </c>
      <c r="O54" s="19">
        <f>LOG10(CFU!O54)</f>
        <v>9.3729120029701072</v>
      </c>
      <c r="P54" s="19">
        <f>LOG10(CFU!P54)</f>
        <v>9.3404441148401176</v>
      </c>
      <c r="Q54" s="19">
        <f>LOG10(CFU!Q54)</f>
        <v>9.2944662261615925</v>
      </c>
      <c r="R54" s="12"/>
    </row>
    <row r="55" spans="1:18" x14ac:dyDescent="0.25">
      <c r="A55" s="1"/>
      <c r="R55" s="12"/>
    </row>
    <row r="56" spans="1:18" x14ac:dyDescent="0.25">
      <c r="A56" s="1" t="s">
        <v>24</v>
      </c>
      <c r="B56" s="2" t="s">
        <v>1</v>
      </c>
      <c r="C56" s="29" t="s">
        <v>2</v>
      </c>
      <c r="D56" s="29"/>
      <c r="E56" s="30"/>
      <c r="F56" s="29" t="s">
        <v>3</v>
      </c>
      <c r="G56" s="29"/>
      <c r="H56" s="30"/>
      <c r="I56" s="29" t="s">
        <v>4</v>
      </c>
      <c r="J56" s="29"/>
      <c r="K56" s="30"/>
      <c r="L56" s="29" t="s">
        <v>26</v>
      </c>
      <c r="M56" s="29"/>
      <c r="N56" s="30"/>
      <c r="O56" s="29" t="s">
        <v>6</v>
      </c>
      <c r="P56" s="29"/>
      <c r="Q56" s="29"/>
      <c r="R56" s="12"/>
    </row>
    <row r="57" spans="1:18" x14ac:dyDescent="0.25">
      <c r="A57" s="5" t="s">
        <v>25</v>
      </c>
      <c r="B57" s="6">
        <v>1</v>
      </c>
      <c r="C57" s="19">
        <f>LOG10(CFU!C57)</f>
        <v>8.3010299956639813</v>
      </c>
      <c r="D57" s="19">
        <f>LOG10(CFU!D57)</f>
        <v>8.3010299956639813</v>
      </c>
      <c r="E57" s="20">
        <f>LOG10(CFU!E57)</f>
        <v>8.3010299956639813</v>
      </c>
      <c r="F57" s="19">
        <f>LOG10(CFU!F57)</f>
        <v>9.6434526764861879</v>
      </c>
      <c r="G57" s="19">
        <f>LOG10(CFU!G57)</f>
        <v>9.6434526764861879</v>
      </c>
      <c r="H57" s="20">
        <f>LOG10(CFU!H57)</f>
        <v>9.5051499783199063</v>
      </c>
      <c r="I57" s="19">
        <f>LOG10(CFU!I57)</f>
        <v>8.3010299956639813</v>
      </c>
      <c r="J57" s="19">
        <f>LOG10(CFU!J57)</f>
        <v>8.6020599913279625</v>
      </c>
      <c r="K57" s="20">
        <f>LOG10(CFU!K57)</f>
        <v>8.3010299956639813</v>
      </c>
      <c r="L57" s="19">
        <f>LOG10(CFU!L57)</f>
        <v>8.3010299956639813</v>
      </c>
      <c r="M57" s="19">
        <f>LOG10(CFU!M57)</f>
        <v>8.4771212547196626</v>
      </c>
      <c r="N57" s="20">
        <f>LOG10(CFU!N57)</f>
        <v>8.3010299956639813</v>
      </c>
      <c r="O57" s="19">
        <f>LOG10(CFU!O57)</f>
        <v>9.6627578316815743</v>
      </c>
      <c r="P57" s="19">
        <f>LOG10(CFU!P57)</f>
        <v>9.672097857935718</v>
      </c>
      <c r="Q57" s="19">
        <f>LOG10(CFU!Q57)</f>
        <v>9.5314789170422554</v>
      </c>
      <c r="R57" s="12"/>
    </row>
    <row r="58" spans="1:18" x14ac:dyDescent="0.25">
      <c r="B58" s="6">
        <v>2</v>
      </c>
      <c r="C58" s="19">
        <f>LOG10(CFU!C58)</f>
        <v>8.0791812460476251</v>
      </c>
      <c r="D58" s="19">
        <f>LOG10(CFU!D58)</f>
        <v>8.0791812460476251</v>
      </c>
      <c r="E58" s="21">
        <f>LOG10(CFU!E58)</f>
        <v>8.1461280356782382</v>
      </c>
      <c r="F58" s="19">
        <f>LOG10(CFU!F58)</f>
        <v>9.5658478186735181</v>
      </c>
      <c r="G58" s="19">
        <f>LOG10(CFU!G58)</f>
        <v>9.5611013836490564</v>
      </c>
      <c r="H58" s="21">
        <f>LOG10(CFU!H58)</f>
        <v>9.563481085394411</v>
      </c>
      <c r="I58" s="19">
        <f>LOG10(CFU!I58)</f>
        <v>7.6020599913279625</v>
      </c>
      <c r="J58" s="19">
        <f>LOG10(CFU!J58)</f>
        <v>8.0791812460476251</v>
      </c>
      <c r="K58" s="21">
        <f>LOG10(CFU!K58)</f>
        <v>7.7781512503836439</v>
      </c>
      <c r="L58" s="19">
        <f>LOG10(CFU!L58)</f>
        <v>7.9030899869919438</v>
      </c>
      <c r="M58" s="19">
        <f>LOG10(CFU!M58)</f>
        <v>8.0791812460476251</v>
      </c>
      <c r="N58" s="21">
        <f>LOG10(CFU!N58)</f>
        <v>8</v>
      </c>
      <c r="O58" s="19">
        <f>LOG10(CFU!O58)</f>
        <v>9.5751878449276617</v>
      </c>
      <c r="P58" s="19">
        <f>LOG10(CFU!P58)</f>
        <v>9.5751878449276617</v>
      </c>
      <c r="Q58" s="19">
        <f>LOG10(CFU!Q58)</f>
        <v>9.5751878449276617</v>
      </c>
      <c r="R58" s="12"/>
    </row>
    <row r="59" spans="1:18" x14ac:dyDescent="0.25">
      <c r="B59" s="6">
        <v>3</v>
      </c>
      <c r="C59" s="19">
        <f>LOG10(CFU!C59)</f>
        <v>7.7781512503836439</v>
      </c>
      <c r="D59" s="19">
        <f>LOG10(CFU!D59)</f>
        <v>7.6020599913279625</v>
      </c>
      <c r="E59" s="21">
        <f>LOG10(CFU!E59)</f>
        <v>7.3010299956639813</v>
      </c>
      <c r="F59" s="19">
        <f>LOG10(CFU!F59)</f>
        <v>9.4800069429571501</v>
      </c>
      <c r="G59" s="19">
        <f>LOG10(CFU!G59)</f>
        <v>9.4471580313422194</v>
      </c>
      <c r="H59" s="21">
        <f>LOG10(CFU!H59)</f>
        <v>9.5658478186735181</v>
      </c>
      <c r="I59" s="19">
        <f>LOG10(CFU!I59)</f>
        <v>8</v>
      </c>
      <c r="J59" s="19">
        <f>LOG10(CFU!J59)</f>
        <v>8.0791812460476251</v>
      </c>
      <c r="K59" s="21">
        <f>LOG10(CFU!K59)</f>
        <v>8.204119982655925</v>
      </c>
      <c r="L59" s="19">
        <f>LOG10(CFU!L59)</f>
        <v>7.9030899869919438</v>
      </c>
      <c r="M59" s="19">
        <f>LOG10(CFU!M59)</f>
        <v>7.9030899869919438</v>
      </c>
      <c r="N59" s="21">
        <f>LOG10(CFU!N59)</f>
        <v>7.9542425094393252</v>
      </c>
      <c r="O59" s="19">
        <f>LOG10(CFU!O59)</f>
        <v>9.4913616938342731</v>
      </c>
      <c r="P59" s="19">
        <f>LOG10(CFU!P59)</f>
        <v>9.4593924877592315</v>
      </c>
      <c r="Q59" s="19">
        <f>LOG10(CFU!Q59)</f>
        <v>9.5763413502057926</v>
      </c>
    </row>
    <row r="60" spans="1:18" x14ac:dyDescent="0.25">
      <c r="B60" s="6">
        <v>4</v>
      </c>
      <c r="C60" s="19">
        <f>LOG10(CFU!C60)</f>
        <v>7.6020599913279625</v>
      </c>
      <c r="D60" s="19">
        <f>LOG10(CFU!D60)</f>
        <v>7.3010299956639813</v>
      </c>
      <c r="E60" s="21">
        <f>LOG10(CFU!E60)</f>
        <v>7.3010299956639813</v>
      </c>
      <c r="F60" s="19">
        <f>LOG10(CFU!F60)</f>
        <v>9.3873898263387296</v>
      </c>
      <c r="G60" s="19">
        <f>LOG10(CFU!G60)</f>
        <v>9.4149733479708182</v>
      </c>
      <c r="H60" s="21">
        <f>LOG10(CFU!H60)</f>
        <v>9.5024271199844321</v>
      </c>
      <c r="I60" s="19">
        <f>LOG10(CFU!I60)</f>
        <v>8.3802112417116064</v>
      </c>
      <c r="J60" s="19">
        <f>LOG10(CFU!J60)</f>
        <v>7.9030899869919438</v>
      </c>
      <c r="K60" s="21">
        <f>LOG10(CFU!K60)</f>
        <v>8</v>
      </c>
      <c r="L60" s="19">
        <f>LOG10(CFU!L60)</f>
        <v>8.1461280356782382</v>
      </c>
      <c r="M60" s="19">
        <f>LOG10(CFU!M60)</f>
        <v>7.6989700043360187</v>
      </c>
      <c r="N60" s="21">
        <f>LOG10(CFU!N60)</f>
        <v>7.7781512503836439</v>
      </c>
      <c r="O60" s="19">
        <f>LOG10(CFU!O60)</f>
        <v>9.4116197059632309</v>
      </c>
      <c r="P60" s="19">
        <f>LOG10(CFU!P60)</f>
        <v>9.423245873936807</v>
      </c>
      <c r="Q60" s="19">
        <f>LOG10(CFU!Q60)</f>
        <v>9.5105450102066129</v>
      </c>
    </row>
    <row r="61" spans="1:18" x14ac:dyDescent="0.25">
      <c r="B61" s="6">
        <v>5</v>
      </c>
      <c r="C61" s="19">
        <f>LOG10(CFU!C61)</f>
        <v>8</v>
      </c>
      <c r="D61" s="19">
        <f>LOG10(CFU!D61)</f>
        <v>8.1461280356782382</v>
      </c>
      <c r="E61" s="21">
        <f>LOG10(CFU!E61)</f>
        <v>8.2552725051033065</v>
      </c>
      <c r="F61" s="19">
        <f>LOG10(CFU!F61)</f>
        <v>9.5797835966168101</v>
      </c>
      <c r="G61" s="19">
        <f>LOG10(CFU!G61)</f>
        <v>9.4941545940184433</v>
      </c>
      <c r="H61" s="21">
        <f>LOG10(CFU!H61)</f>
        <v>9.5490032620257885</v>
      </c>
      <c r="I61" s="19">
        <f>LOG10(CFU!I61)</f>
        <v>8</v>
      </c>
      <c r="J61" s="19">
        <f>LOG10(CFU!J61)</f>
        <v>8.6232492903979008</v>
      </c>
      <c r="K61" s="21">
        <f>LOG10(CFU!K61)</f>
        <v>7.9030899869919438</v>
      </c>
      <c r="L61" s="19">
        <f>LOG10(CFU!L61)</f>
        <v>8</v>
      </c>
      <c r="M61" s="19">
        <f>LOG10(CFU!M61)</f>
        <v>8.4471580313422194</v>
      </c>
      <c r="N61" s="21">
        <f>LOG10(CFU!N61)</f>
        <v>8.1139433523068369</v>
      </c>
      <c r="O61" s="19">
        <f>LOG10(CFU!O61)</f>
        <v>9.5910646070264995</v>
      </c>
      <c r="P61" s="19">
        <f>LOG10(CFU!P61)</f>
        <v>9.5314789170422554</v>
      </c>
      <c r="Q61" s="19">
        <f>LOG10(CFU!Q61)</f>
        <v>9.5646660642520889</v>
      </c>
    </row>
    <row r="62" spans="1:18" x14ac:dyDescent="0.25">
      <c r="B62" s="6">
        <v>6</v>
      </c>
      <c r="C62" s="19">
        <f>LOG10(CFU!C62)</f>
        <v>8.0791812460476251</v>
      </c>
      <c r="D62" s="19">
        <f>LOG10(CFU!D62)</f>
        <v>7.7781512503836439</v>
      </c>
      <c r="E62" s="21">
        <f>LOG10(CFU!E62)</f>
        <v>7.9030899869919438</v>
      </c>
      <c r="F62" s="19">
        <f>LOG10(CFU!F62)</f>
        <v>9.4014005407815446</v>
      </c>
      <c r="G62" s="19">
        <f>LOG10(CFU!G62)</f>
        <v>9.5078558716958312</v>
      </c>
      <c r="H62" s="21">
        <f>LOG10(CFU!H62)</f>
        <v>9.4712917110589387</v>
      </c>
      <c r="I62" s="19">
        <f>LOG10(CFU!I62)</f>
        <v>8.3010299956639813</v>
      </c>
      <c r="J62" s="19">
        <f>LOG10(CFU!J62)</f>
        <v>8.0791812460476251</v>
      </c>
      <c r="K62" s="21">
        <f>LOG10(CFU!K62)</f>
        <v>8.1461280356782382</v>
      </c>
      <c r="L62" s="19">
        <f>LOG10(CFU!L62)</f>
        <v>8.204119982655925</v>
      </c>
      <c r="M62" s="19">
        <f>LOG10(CFU!M62)</f>
        <v>7.9542425094393252</v>
      </c>
      <c r="N62" s="21">
        <f>LOG10(CFU!N62)</f>
        <v>8.0413926851582254</v>
      </c>
      <c r="O62" s="19">
        <f>LOG10(CFU!O62)</f>
        <v>9.4281347940287894</v>
      </c>
      <c r="P62" s="19">
        <f>LOG10(CFU!P62)</f>
        <v>9.5198279937757189</v>
      </c>
      <c r="Q62" s="19">
        <f>LOG10(CFU!Q62)</f>
        <v>9.487138375477187</v>
      </c>
    </row>
    <row r="63" spans="1:18" x14ac:dyDescent="0.25">
      <c r="B63" s="6">
        <v>7</v>
      </c>
      <c r="C63" s="19">
        <f>LOG10(CFU!C63)</f>
        <v>8</v>
      </c>
      <c r="D63" s="19">
        <f>LOG10(CFU!D63)</f>
        <v>8.204119982655925</v>
      </c>
      <c r="E63" s="21">
        <f>LOG10(CFU!E63)</f>
        <v>8.1461280356782382</v>
      </c>
      <c r="F63" s="19">
        <f>LOG10(CFU!F63)</f>
        <v>9.4683473304121577</v>
      </c>
      <c r="G63" s="19">
        <f>LOG10(CFU!G63)</f>
        <v>9.4653828514484175</v>
      </c>
      <c r="H63" s="21">
        <f>LOG10(CFU!H63)</f>
        <v>9.4593924877592315</v>
      </c>
      <c r="I63" s="19">
        <f>LOG10(CFU!I63)</f>
        <v>7.9030899869919438</v>
      </c>
      <c r="J63" s="19">
        <f>LOG10(CFU!J63)</f>
        <v>8.3010299956639813</v>
      </c>
      <c r="K63" s="21">
        <f>LOG10(CFU!K63)</f>
        <v>8</v>
      </c>
      <c r="L63" s="19">
        <f>LOG10(CFU!L63)</f>
        <v>7.9542425094393252</v>
      </c>
      <c r="M63" s="19">
        <f>LOG10(CFU!M63)</f>
        <v>8.2552725051033065</v>
      </c>
      <c r="N63" s="21">
        <f>LOG10(CFU!N63)</f>
        <v>8.0791812460476251</v>
      </c>
      <c r="O63" s="19">
        <f>LOG10(CFU!O63)</f>
        <v>9.4814426285023057</v>
      </c>
      <c r="P63" s="19">
        <f>LOG10(CFU!P63)</f>
        <v>9.4913616938342731</v>
      </c>
      <c r="Q63" s="19">
        <f>LOG10(CFU!Q63)</f>
        <v>9.4771212547196626</v>
      </c>
    </row>
  </sheetData>
  <mergeCells count="35">
    <mergeCell ref="C56:E56"/>
    <mergeCell ref="F56:H56"/>
    <mergeCell ref="I56:K56"/>
    <mergeCell ref="L56:N56"/>
    <mergeCell ref="O56:Q56"/>
    <mergeCell ref="C38:E38"/>
    <mergeCell ref="F38:H38"/>
    <mergeCell ref="I38:K38"/>
    <mergeCell ref="L38:N38"/>
    <mergeCell ref="O38:Q38"/>
    <mergeCell ref="C47:E47"/>
    <mergeCell ref="F47:H47"/>
    <mergeCell ref="I47:K47"/>
    <mergeCell ref="L47:N47"/>
    <mergeCell ref="O47:Q47"/>
    <mergeCell ref="C20:E20"/>
    <mergeCell ref="F20:H20"/>
    <mergeCell ref="I20:K20"/>
    <mergeCell ref="L20:N20"/>
    <mergeCell ref="O20:Q20"/>
    <mergeCell ref="C29:E29"/>
    <mergeCell ref="F29:H29"/>
    <mergeCell ref="I29:K29"/>
    <mergeCell ref="L29:N29"/>
    <mergeCell ref="O29:Q29"/>
    <mergeCell ref="C2:E2"/>
    <mergeCell ref="F2:H2"/>
    <mergeCell ref="I2:K2"/>
    <mergeCell ref="L2:N2"/>
    <mergeCell ref="O2:Q2"/>
    <mergeCell ref="C11:E11"/>
    <mergeCell ref="F11:H11"/>
    <mergeCell ref="I11:K11"/>
    <mergeCell ref="L11:N11"/>
    <mergeCell ref="O11:Q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Colonies</vt:lpstr>
      <vt:lpstr>CFU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Connor Watson</dc:creator>
  <cp:lastModifiedBy>Connor Watson</cp:lastModifiedBy>
  <dcterms:created xsi:type="dcterms:W3CDTF">2021-08-11T08:43:23Z</dcterms:created>
  <dcterms:modified xsi:type="dcterms:W3CDTF">2021-09-07T04:01:48Z</dcterms:modified>
</cp:coreProperties>
</file>