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gresearchnz-my.sharepoint.com/personal/connor_watson_agresearch_co_nz/Documents/Excel sheets/Final thesis/Appendices/"/>
    </mc:Choice>
  </mc:AlternateContent>
  <xr:revisionPtr revIDLastSave="0" documentId="8_{E3F6E737-D0A8-4101-A881-B3C4E11AA327}" xr6:coauthVersionLast="47" xr6:coauthVersionMax="47" xr10:uidLastSave="{00000000-0000-0000-0000-000000000000}"/>
  <bookViews>
    <workbookView xWindow="-120" yWindow="-120" windowWidth="29040" windowHeight="15840" activeTab="5" xr2:uid="{F7F6E91A-F69D-4ECC-97C0-B8D0A50C8FE8}"/>
  </bookViews>
  <sheets>
    <sheet name="Colonies (R1)" sheetId="1" r:id="rId1"/>
    <sheet name="CFU (R1)" sheetId="2" r:id="rId2"/>
    <sheet name="Log10 (R1)" sheetId="3" r:id="rId3"/>
    <sheet name="Colonies (R2)" sheetId="4" r:id="rId4"/>
    <sheet name="CFU (R2)" sheetId="5" r:id="rId5"/>
    <sheet name="Log10 (R2)" sheetId="6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63" i="6" l="1"/>
  <c r="P63" i="6"/>
  <c r="O63" i="6"/>
  <c r="N63" i="6"/>
  <c r="M63" i="6"/>
  <c r="L63" i="6"/>
  <c r="K63" i="6"/>
  <c r="J63" i="6"/>
  <c r="I63" i="6"/>
  <c r="H63" i="6"/>
  <c r="G63" i="6"/>
  <c r="F63" i="6"/>
  <c r="E63" i="6"/>
  <c r="D63" i="6"/>
  <c r="C63" i="6"/>
  <c r="Q62" i="6"/>
  <c r="P62" i="6"/>
  <c r="O62" i="6"/>
  <c r="N62" i="6"/>
  <c r="M62" i="6"/>
  <c r="L62" i="6"/>
  <c r="K62" i="6"/>
  <c r="J62" i="6"/>
  <c r="I62" i="6"/>
  <c r="H62" i="6"/>
  <c r="G62" i="6"/>
  <c r="F62" i="6"/>
  <c r="E62" i="6"/>
  <c r="D62" i="6"/>
  <c r="C62" i="6"/>
  <c r="Q61" i="6"/>
  <c r="P61" i="6"/>
  <c r="O61" i="6"/>
  <c r="N61" i="6"/>
  <c r="M61" i="6"/>
  <c r="L61" i="6"/>
  <c r="K61" i="6"/>
  <c r="J61" i="6"/>
  <c r="I61" i="6"/>
  <c r="H61" i="6"/>
  <c r="G61" i="6"/>
  <c r="F61" i="6"/>
  <c r="E61" i="6"/>
  <c r="D61" i="6"/>
  <c r="C61" i="6"/>
  <c r="Q60" i="6"/>
  <c r="P60" i="6"/>
  <c r="O60" i="6"/>
  <c r="N60" i="6"/>
  <c r="M60" i="6"/>
  <c r="L60" i="6"/>
  <c r="K60" i="6"/>
  <c r="J60" i="6"/>
  <c r="I60" i="6"/>
  <c r="H60" i="6"/>
  <c r="G60" i="6"/>
  <c r="F60" i="6"/>
  <c r="E60" i="6"/>
  <c r="D60" i="6"/>
  <c r="C60" i="6"/>
  <c r="Q59" i="6"/>
  <c r="P59" i="6"/>
  <c r="O59" i="6"/>
  <c r="N59" i="6"/>
  <c r="M59" i="6"/>
  <c r="L59" i="6"/>
  <c r="K59" i="6"/>
  <c r="J59" i="6"/>
  <c r="I59" i="6"/>
  <c r="H59" i="6"/>
  <c r="G59" i="6"/>
  <c r="F59" i="6"/>
  <c r="E59" i="6"/>
  <c r="D59" i="6"/>
  <c r="C59" i="6"/>
  <c r="Q58" i="6"/>
  <c r="P58" i="6"/>
  <c r="O58" i="6"/>
  <c r="N58" i="6"/>
  <c r="M58" i="6"/>
  <c r="L58" i="6"/>
  <c r="K58" i="6"/>
  <c r="J58" i="6"/>
  <c r="I58" i="6"/>
  <c r="H58" i="6"/>
  <c r="G58" i="6"/>
  <c r="F58" i="6"/>
  <c r="E58" i="6"/>
  <c r="D58" i="6"/>
  <c r="C58" i="6"/>
  <c r="Q57" i="6"/>
  <c r="P57" i="6"/>
  <c r="O57" i="6"/>
  <c r="N57" i="6"/>
  <c r="M57" i="6"/>
  <c r="L57" i="6"/>
  <c r="K57" i="6"/>
  <c r="J57" i="6"/>
  <c r="I57" i="6"/>
  <c r="H57" i="6"/>
  <c r="G57" i="6"/>
  <c r="F57" i="6"/>
  <c r="E57" i="6"/>
  <c r="D57" i="6"/>
  <c r="C57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C54" i="6"/>
  <c r="Q53" i="6"/>
  <c r="P53" i="6"/>
  <c r="O53" i="6"/>
  <c r="N53" i="6"/>
  <c r="M53" i="6"/>
  <c r="L53" i="6"/>
  <c r="K53" i="6"/>
  <c r="J53" i="6"/>
  <c r="I53" i="6"/>
  <c r="H53" i="6"/>
  <c r="G53" i="6"/>
  <c r="F53" i="6"/>
  <c r="E53" i="6"/>
  <c r="D53" i="6"/>
  <c r="C53" i="6"/>
  <c r="Q52" i="6"/>
  <c r="P52" i="6"/>
  <c r="O52" i="6"/>
  <c r="N52" i="6"/>
  <c r="M52" i="6"/>
  <c r="L52" i="6"/>
  <c r="K52" i="6"/>
  <c r="J52" i="6"/>
  <c r="I52" i="6"/>
  <c r="H52" i="6"/>
  <c r="G52" i="6"/>
  <c r="F52" i="6"/>
  <c r="E52" i="6"/>
  <c r="D52" i="6"/>
  <c r="C52" i="6"/>
  <c r="Q51" i="6"/>
  <c r="P51" i="6"/>
  <c r="O51" i="6"/>
  <c r="N51" i="6"/>
  <c r="M51" i="6"/>
  <c r="L51" i="6"/>
  <c r="K51" i="6"/>
  <c r="J51" i="6"/>
  <c r="I51" i="6"/>
  <c r="H51" i="6"/>
  <c r="G51" i="6"/>
  <c r="F51" i="6"/>
  <c r="E51" i="6"/>
  <c r="D51" i="6"/>
  <c r="C51" i="6"/>
  <c r="Q50" i="6"/>
  <c r="P50" i="6"/>
  <c r="O50" i="6"/>
  <c r="N50" i="6"/>
  <c r="M50" i="6"/>
  <c r="L50" i="6"/>
  <c r="K50" i="6"/>
  <c r="J50" i="6"/>
  <c r="I50" i="6"/>
  <c r="H50" i="6"/>
  <c r="G50" i="6"/>
  <c r="F50" i="6"/>
  <c r="E50" i="6"/>
  <c r="D50" i="6"/>
  <c r="C50" i="6"/>
  <c r="Q49" i="6"/>
  <c r="P49" i="6"/>
  <c r="O49" i="6"/>
  <c r="N49" i="6"/>
  <c r="M49" i="6"/>
  <c r="L49" i="6"/>
  <c r="K49" i="6"/>
  <c r="J49" i="6"/>
  <c r="I49" i="6"/>
  <c r="H49" i="6"/>
  <c r="G49" i="6"/>
  <c r="F49" i="6"/>
  <c r="E49" i="6"/>
  <c r="D49" i="6"/>
  <c r="C49" i="6"/>
  <c r="Q48" i="6"/>
  <c r="P48" i="6"/>
  <c r="O48" i="6"/>
  <c r="N48" i="6"/>
  <c r="M48" i="6"/>
  <c r="L48" i="6"/>
  <c r="K48" i="6"/>
  <c r="J48" i="6"/>
  <c r="I48" i="6"/>
  <c r="H48" i="6"/>
  <c r="G48" i="6"/>
  <c r="F48" i="6"/>
  <c r="E48" i="6"/>
  <c r="D48" i="6"/>
  <c r="C48" i="6"/>
  <c r="Q45" i="6"/>
  <c r="P45" i="6"/>
  <c r="O45" i="6"/>
  <c r="N45" i="6"/>
  <c r="M45" i="6"/>
  <c r="L45" i="6"/>
  <c r="K45" i="6"/>
  <c r="J45" i="6"/>
  <c r="I45" i="6"/>
  <c r="H45" i="6"/>
  <c r="G45" i="6"/>
  <c r="F45" i="6"/>
  <c r="E45" i="6"/>
  <c r="D45" i="6"/>
  <c r="C45" i="6"/>
  <c r="Q44" i="6"/>
  <c r="P44" i="6"/>
  <c r="O44" i="6"/>
  <c r="N44" i="6"/>
  <c r="M44" i="6"/>
  <c r="L44" i="6"/>
  <c r="K44" i="6"/>
  <c r="J44" i="6"/>
  <c r="I44" i="6"/>
  <c r="H44" i="6"/>
  <c r="G44" i="6"/>
  <c r="F44" i="6"/>
  <c r="E44" i="6"/>
  <c r="D44" i="6"/>
  <c r="C44" i="6"/>
  <c r="Q43" i="6"/>
  <c r="P43" i="6"/>
  <c r="O43" i="6"/>
  <c r="N43" i="6"/>
  <c r="M43" i="6"/>
  <c r="L43" i="6"/>
  <c r="K43" i="6"/>
  <c r="J43" i="6"/>
  <c r="I43" i="6"/>
  <c r="H43" i="6"/>
  <c r="G43" i="6"/>
  <c r="F43" i="6"/>
  <c r="E43" i="6"/>
  <c r="D43" i="6"/>
  <c r="C43" i="6"/>
  <c r="Q42" i="6"/>
  <c r="P42" i="6"/>
  <c r="O42" i="6"/>
  <c r="N42" i="6"/>
  <c r="M42" i="6"/>
  <c r="L42" i="6"/>
  <c r="K42" i="6"/>
  <c r="J42" i="6"/>
  <c r="I42" i="6"/>
  <c r="H42" i="6"/>
  <c r="G42" i="6"/>
  <c r="F42" i="6"/>
  <c r="E42" i="6"/>
  <c r="D42" i="6"/>
  <c r="C42" i="6"/>
  <c r="Q41" i="6"/>
  <c r="P41" i="6"/>
  <c r="O41" i="6"/>
  <c r="N41" i="6"/>
  <c r="M41" i="6"/>
  <c r="L41" i="6"/>
  <c r="K41" i="6"/>
  <c r="J41" i="6"/>
  <c r="I41" i="6"/>
  <c r="H41" i="6"/>
  <c r="G41" i="6"/>
  <c r="F41" i="6"/>
  <c r="E41" i="6"/>
  <c r="D41" i="6"/>
  <c r="C41" i="6"/>
  <c r="Q40" i="6"/>
  <c r="P40" i="6"/>
  <c r="O40" i="6"/>
  <c r="N40" i="6"/>
  <c r="M40" i="6"/>
  <c r="L40" i="6"/>
  <c r="K40" i="6"/>
  <c r="J40" i="6"/>
  <c r="I40" i="6"/>
  <c r="H40" i="6"/>
  <c r="G40" i="6"/>
  <c r="F40" i="6"/>
  <c r="E40" i="6"/>
  <c r="D40" i="6"/>
  <c r="C40" i="6"/>
  <c r="Q39" i="6"/>
  <c r="P39" i="6"/>
  <c r="O39" i="6"/>
  <c r="N39" i="6"/>
  <c r="M39" i="6"/>
  <c r="L39" i="6"/>
  <c r="K39" i="6"/>
  <c r="J39" i="6"/>
  <c r="I39" i="6"/>
  <c r="H39" i="6"/>
  <c r="G39" i="6"/>
  <c r="F39" i="6"/>
  <c r="E39" i="6"/>
  <c r="D39" i="6"/>
  <c r="C39" i="6"/>
  <c r="Q36" i="6"/>
  <c r="P36" i="6"/>
  <c r="O36" i="6"/>
  <c r="N36" i="6"/>
  <c r="M36" i="6"/>
  <c r="L36" i="6"/>
  <c r="K36" i="6"/>
  <c r="J36" i="6"/>
  <c r="I36" i="6"/>
  <c r="H36" i="6"/>
  <c r="G36" i="6"/>
  <c r="F36" i="6"/>
  <c r="E36" i="6"/>
  <c r="D36" i="6"/>
  <c r="C36" i="6"/>
  <c r="Q35" i="6"/>
  <c r="P35" i="6"/>
  <c r="O35" i="6"/>
  <c r="N35" i="6"/>
  <c r="M35" i="6"/>
  <c r="L35" i="6"/>
  <c r="K35" i="6"/>
  <c r="J35" i="6"/>
  <c r="I35" i="6"/>
  <c r="H35" i="6"/>
  <c r="G35" i="6"/>
  <c r="F35" i="6"/>
  <c r="E35" i="6"/>
  <c r="D35" i="6"/>
  <c r="C35" i="6"/>
  <c r="Q34" i="6"/>
  <c r="P34" i="6"/>
  <c r="O34" i="6"/>
  <c r="N34" i="6"/>
  <c r="M34" i="6"/>
  <c r="L34" i="6"/>
  <c r="K34" i="6"/>
  <c r="J34" i="6"/>
  <c r="I34" i="6"/>
  <c r="H34" i="6"/>
  <c r="G34" i="6"/>
  <c r="F34" i="6"/>
  <c r="E34" i="6"/>
  <c r="D34" i="6"/>
  <c r="C34" i="6"/>
  <c r="Q33" i="6"/>
  <c r="P33" i="6"/>
  <c r="O33" i="6"/>
  <c r="N33" i="6"/>
  <c r="M33" i="6"/>
  <c r="L33" i="6"/>
  <c r="K33" i="6"/>
  <c r="J33" i="6"/>
  <c r="I33" i="6"/>
  <c r="H33" i="6"/>
  <c r="G33" i="6"/>
  <c r="F33" i="6"/>
  <c r="E33" i="6"/>
  <c r="D33" i="6"/>
  <c r="C33" i="6"/>
  <c r="Q32" i="6"/>
  <c r="P32" i="6"/>
  <c r="O32" i="6"/>
  <c r="N32" i="6"/>
  <c r="M32" i="6"/>
  <c r="L32" i="6"/>
  <c r="K32" i="6"/>
  <c r="J32" i="6"/>
  <c r="I32" i="6"/>
  <c r="H32" i="6"/>
  <c r="G32" i="6"/>
  <c r="F32" i="6"/>
  <c r="E32" i="6"/>
  <c r="D32" i="6"/>
  <c r="C32" i="6"/>
  <c r="Q31" i="6"/>
  <c r="P31" i="6"/>
  <c r="O31" i="6"/>
  <c r="N31" i="6"/>
  <c r="M31" i="6"/>
  <c r="L31" i="6"/>
  <c r="K31" i="6"/>
  <c r="J31" i="6"/>
  <c r="I31" i="6"/>
  <c r="H31" i="6"/>
  <c r="G31" i="6"/>
  <c r="F31" i="6"/>
  <c r="E31" i="6"/>
  <c r="D31" i="6"/>
  <c r="C31" i="6"/>
  <c r="Q30" i="6"/>
  <c r="P30" i="6"/>
  <c r="O30" i="6"/>
  <c r="N30" i="6"/>
  <c r="M30" i="6"/>
  <c r="L30" i="6"/>
  <c r="K30" i="6"/>
  <c r="J30" i="6"/>
  <c r="I30" i="6"/>
  <c r="H30" i="6"/>
  <c r="G30" i="6"/>
  <c r="F30" i="6"/>
  <c r="E30" i="6"/>
  <c r="D30" i="6"/>
  <c r="C30" i="6"/>
  <c r="Q27" i="6"/>
  <c r="P27" i="6"/>
  <c r="O27" i="6"/>
  <c r="N27" i="6"/>
  <c r="M27" i="6"/>
  <c r="L27" i="6"/>
  <c r="K27" i="6"/>
  <c r="J27" i="6"/>
  <c r="I27" i="6"/>
  <c r="H27" i="6"/>
  <c r="G27" i="6"/>
  <c r="F27" i="6"/>
  <c r="E27" i="6"/>
  <c r="D27" i="6"/>
  <c r="C27" i="6"/>
  <c r="Q26" i="6"/>
  <c r="P26" i="6"/>
  <c r="O26" i="6"/>
  <c r="N26" i="6"/>
  <c r="M26" i="6"/>
  <c r="L26" i="6"/>
  <c r="K26" i="6"/>
  <c r="J26" i="6"/>
  <c r="I26" i="6"/>
  <c r="H26" i="6"/>
  <c r="G26" i="6"/>
  <c r="F26" i="6"/>
  <c r="E26" i="6"/>
  <c r="D26" i="6"/>
  <c r="C26" i="6"/>
  <c r="Q25" i="6"/>
  <c r="P25" i="6"/>
  <c r="O25" i="6"/>
  <c r="N25" i="6"/>
  <c r="M25" i="6"/>
  <c r="L25" i="6"/>
  <c r="K25" i="6"/>
  <c r="J25" i="6"/>
  <c r="I25" i="6"/>
  <c r="H25" i="6"/>
  <c r="G25" i="6"/>
  <c r="F25" i="6"/>
  <c r="E25" i="6"/>
  <c r="D25" i="6"/>
  <c r="C25" i="6"/>
  <c r="Q24" i="6"/>
  <c r="P24" i="6"/>
  <c r="O24" i="6"/>
  <c r="N24" i="6"/>
  <c r="M24" i="6"/>
  <c r="L24" i="6"/>
  <c r="K24" i="6"/>
  <c r="J24" i="6"/>
  <c r="I24" i="6"/>
  <c r="H24" i="6"/>
  <c r="G24" i="6"/>
  <c r="F24" i="6"/>
  <c r="E24" i="6"/>
  <c r="D24" i="6"/>
  <c r="C24" i="6"/>
  <c r="Q23" i="6"/>
  <c r="P23" i="6"/>
  <c r="O23" i="6"/>
  <c r="N23" i="6"/>
  <c r="M23" i="6"/>
  <c r="L23" i="6"/>
  <c r="K23" i="6"/>
  <c r="J23" i="6"/>
  <c r="I23" i="6"/>
  <c r="H23" i="6"/>
  <c r="G23" i="6"/>
  <c r="F23" i="6"/>
  <c r="E23" i="6"/>
  <c r="D23" i="6"/>
  <c r="C23" i="6"/>
  <c r="Q22" i="6"/>
  <c r="P22" i="6"/>
  <c r="O22" i="6"/>
  <c r="N22" i="6"/>
  <c r="M22" i="6"/>
  <c r="L22" i="6"/>
  <c r="K22" i="6"/>
  <c r="J22" i="6"/>
  <c r="I22" i="6"/>
  <c r="H22" i="6"/>
  <c r="G22" i="6"/>
  <c r="F22" i="6"/>
  <c r="E22" i="6"/>
  <c r="D22" i="6"/>
  <c r="C22" i="6"/>
  <c r="Q21" i="6"/>
  <c r="P21" i="6"/>
  <c r="O21" i="6"/>
  <c r="N21" i="6"/>
  <c r="M21" i="6"/>
  <c r="L21" i="6"/>
  <c r="K21" i="6"/>
  <c r="J21" i="6"/>
  <c r="I21" i="6"/>
  <c r="H21" i="6"/>
  <c r="G21" i="6"/>
  <c r="F21" i="6"/>
  <c r="E21" i="6"/>
  <c r="D21" i="6"/>
  <c r="C21" i="6"/>
  <c r="Q18" i="6"/>
  <c r="P18" i="6"/>
  <c r="O18" i="6"/>
  <c r="N18" i="6"/>
  <c r="M18" i="6"/>
  <c r="L18" i="6"/>
  <c r="K18" i="6"/>
  <c r="J18" i="6"/>
  <c r="I18" i="6"/>
  <c r="H18" i="6"/>
  <c r="G18" i="6"/>
  <c r="F18" i="6"/>
  <c r="E18" i="6"/>
  <c r="D18" i="6"/>
  <c r="C18" i="6"/>
  <c r="Q17" i="6"/>
  <c r="P17" i="6"/>
  <c r="O17" i="6"/>
  <c r="N17" i="6"/>
  <c r="M17" i="6"/>
  <c r="L17" i="6"/>
  <c r="K17" i="6"/>
  <c r="J17" i="6"/>
  <c r="I17" i="6"/>
  <c r="H17" i="6"/>
  <c r="G17" i="6"/>
  <c r="F17" i="6"/>
  <c r="E17" i="6"/>
  <c r="D17" i="6"/>
  <c r="C17" i="6"/>
  <c r="Q16" i="6"/>
  <c r="P16" i="6"/>
  <c r="O16" i="6"/>
  <c r="N16" i="6"/>
  <c r="M16" i="6"/>
  <c r="L16" i="6"/>
  <c r="K16" i="6"/>
  <c r="J16" i="6"/>
  <c r="I16" i="6"/>
  <c r="H16" i="6"/>
  <c r="G16" i="6"/>
  <c r="F16" i="6"/>
  <c r="E16" i="6"/>
  <c r="D16" i="6"/>
  <c r="C16" i="6"/>
  <c r="Q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Q14" i="6"/>
  <c r="P14" i="6"/>
  <c r="O14" i="6"/>
  <c r="N14" i="6"/>
  <c r="M14" i="6"/>
  <c r="L14" i="6"/>
  <c r="K14" i="6"/>
  <c r="J14" i="6"/>
  <c r="I14" i="6"/>
  <c r="H14" i="6"/>
  <c r="G14" i="6"/>
  <c r="F14" i="6"/>
  <c r="E14" i="6"/>
  <c r="D14" i="6"/>
  <c r="C14" i="6"/>
  <c r="Q13" i="6"/>
  <c r="P13" i="6"/>
  <c r="O13" i="6"/>
  <c r="N13" i="6"/>
  <c r="M13" i="6"/>
  <c r="L13" i="6"/>
  <c r="K13" i="6"/>
  <c r="J13" i="6"/>
  <c r="I13" i="6"/>
  <c r="H13" i="6"/>
  <c r="G13" i="6"/>
  <c r="F13" i="6"/>
  <c r="E13" i="6"/>
  <c r="D13" i="6"/>
  <c r="C13" i="6"/>
  <c r="Q12" i="6"/>
  <c r="P12" i="6"/>
  <c r="O12" i="6"/>
  <c r="N12" i="6"/>
  <c r="M12" i="6"/>
  <c r="L12" i="6"/>
  <c r="K12" i="6"/>
  <c r="J12" i="6"/>
  <c r="I12" i="6"/>
  <c r="H12" i="6"/>
  <c r="G12" i="6"/>
  <c r="F12" i="6"/>
  <c r="E12" i="6"/>
  <c r="D12" i="6"/>
  <c r="C12" i="6"/>
  <c r="C4" i="6"/>
  <c r="D4" i="6"/>
  <c r="E4" i="6"/>
  <c r="F4" i="6"/>
  <c r="G4" i="6"/>
  <c r="H4" i="6"/>
  <c r="I4" i="6"/>
  <c r="J4" i="6"/>
  <c r="K4" i="6"/>
  <c r="L4" i="6"/>
  <c r="M4" i="6"/>
  <c r="N4" i="6"/>
  <c r="O4" i="6"/>
  <c r="P4" i="6"/>
  <c r="Q4" i="6"/>
  <c r="C5" i="6"/>
  <c r="D5" i="6"/>
  <c r="E5" i="6"/>
  <c r="F5" i="6"/>
  <c r="G5" i="6"/>
  <c r="H5" i="6"/>
  <c r="I5" i="6"/>
  <c r="J5" i="6"/>
  <c r="K5" i="6"/>
  <c r="L5" i="6"/>
  <c r="M5" i="6"/>
  <c r="N5" i="6"/>
  <c r="O5" i="6"/>
  <c r="P5" i="6"/>
  <c r="Q5" i="6"/>
  <c r="C6" i="6"/>
  <c r="D6" i="6"/>
  <c r="E6" i="6"/>
  <c r="F6" i="6"/>
  <c r="G6" i="6"/>
  <c r="H6" i="6"/>
  <c r="I6" i="6"/>
  <c r="J6" i="6"/>
  <c r="K6" i="6"/>
  <c r="L6" i="6"/>
  <c r="M6" i="6"/>
  <c r="N6" i="6"/>
  <c r="O6" i="6"/>
  <c r="P6" i="6"/>
  <c r="Q6" i="6"/>
  <c r="C7" i="6"/>
  <c r="D7" i="6"/>
  <c r="E7" i="6"/>
  <c r="F7" i="6"/>
  <c r="G7" i="6"/>
  <c r="H7" i="6"/>
  <c r="I7" i="6"/>
  <c r="J7" i="6"/>
  <c r="K7" i="6"/>
  <c r="L7" i="6"/>
  <c r="M7" i="6"/>
  <c r="N7" i="6"/>
  <c r="O7" i="6"/>
  <c r="P7" i="6"/>
  <c r="Q7" i="6"/>
  <c r="C8" i="6"/>
  <c r="D8" i="6"/>
  <c r="E8" i="6"/>
  <c r="F8" i="6"/>
  <c r="G8" i="6"/>
  <c r="H8" i="6"/>
  <c r="I8" i="6"/>
  <c r="J8" i="6"/>
  <c r="K8" i="6"/>
  <c r="L8" i="6"/>
  <c r="M8" i="6"/>
  <c r="N8" i="6"/>
  <c r="O8" i="6"/>
  <c r="P8" i="6"/>
  <c r="Q8" i="6"/>
  <c r="C9" i="6"/>
  <c r="D9" i="6"/>
  <c r="E9" i="6"/>
  <c r="F9" i="6"/>
  <c r="G9" i="6"/>
  <c r="H9" i="6"/>
  <c r="I9" i="6"/>
  <c r="J9" i="6"/>
  <c r="K9" i="6"/>
  <c r="L9" i="6"/>
  <c r="M9" i="6"/>
  <c r="N9" i="6"/>
  <c r="O9" i="6"/>
  <c r="P9" i="6"/>
  <c r="Q9" i="6"/>
  <c r="D3" i="6"/>
  <c r="E3" i="6"/>
  <c r="F3" i="6"/>
  <c r="G3" i="6"/>
  <c r="H3" i="6"/>
  <c r="K3" i="6"/>
  <c r="N3" i="6"/>
  <c r="Q3" i="6"/>
  <c r="C3" i="6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Q62" i="5"/>
  <c r="V62" i="5" s="1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Q61" i="5"/>
  <c r="P61" i="5"/>
  <c r="V61" i="5" s="1"/>
  <c r="O61" i="5"/>
  <c r="N61" i="5"/>
  <c r="M61" i="5"/>
  <c r="L61" i="5"/>
  <c r="K61" i="5"/>
  <c r="J61" i="5"/>
  <c r="I61" i="5"/>
  <c r="H61" i="5"/>
  <c r="Y61" i="5" s="1"/>
  <c r="G61" i="5"/>
  <c r="F61" i="5"/>
  <c r="E61" i="5"/>
  <c r="D61" i="5"/>
  <c r="C61" i="5"/>
  <c r="Q60" i="5"/>
  <c r="P60" i="5"/>
  <c r="O60" i="5"/>
  <c r="V60" i="5" s="1"/>
  <c r="N60" i="5"/>
  <c r="M60" i="5"/>
  <c r="L60" i="5"/>
  <c r="K60" i="5"/>
  <c r="J60" i="5"/>
  <c r="I60" i="5"/>
  <c r="H60" i="5"/>
  <c r="G60" i="5"/>
  <c r="U60" i="5" s="1"/>
  <c r="F60" i="5"/>
  <c r="E60" i="5"/>
  <c r="D60" i="5"/>
  <c r="C60" i="5"/>
  <c r="Q59" i="5"/>
  <c r="P59" i="5"/>
  <c r="O59" i="5"/>
  <c r="N59" i="5"/>
  <c r="M59" i="5"/>
  <c r="L59" i="5"/>
  <c r="K59" i="5"/>
  <c r="J59" i="5"/>
  <c r="I59" i="5"/>
  <c r="H59" i="5"/>
  <c r="G59" i="5"/>
  <c r="F59" i="5"/>
  <c r="Y59" i="5" s="1"/>
  <c r="E59" i="5"/>
  <c r="D59" i="5"/>
  <c r="C59" i="5"/>
  <c r="Q58" i="5"/>
  <c r="P58" i="5"/>
  <c r="O58" i="5"/>
  <c r="N58" i="5"/>
  <c r="M58" i="5"/>
  <c r="X58" i="5" s="1"/>
  <c r="L58" i="5"/>
  <c r="K58" i="5"/>
  <c r="J58" i="5"/>
  <c r="I58" i="5"/>
  <c r="H58" i="5"/>
  <c r="G58" i="5"/>
  <c r="F58" i="5"/>
  <c r="E58" i="5"/>
  <c r="D58" i="5"/>
  <c r="C58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Q54" i="5"/>
  <c r="P54" i="5"/>
  <c r="O54" i="5"/>
  <c r="V54" i="5" s="1"/>
  <c r="N54" i="5"/>
  <c r="M54" i="5"/>
  <c r="L54" i="5"/>
  <c r="X54" i="5" s="1"/>
  <c r="K54" i="5"/>
  <c r="J54" i="5"/>
  <c r="I54" i="5"/>
  <c r="H54" i="5"/>
  <c r="G54" i="5"/>
  <c r="F54" i="5"/>
  <c r="E54" i="5"/>
  <c r="D54" i="5"/>
  <c r="C54" i="5"/>
  <c r="Q53" i="5"/>
  <c r="V53" i="5" s="1"/>
  <c r="P53" i="5"/>
  <c r="O53" i="5"/>
  <c r="N53" i="5"/>
  <c r="M53" i="5"/>
  <c r="L53" i="5"/>
  <c r="K53" i="5"/>
  <c r="J53" i="5"/>
  <c r="I53" i="5"/>
  <c r="H53" i="5"/>
  <c r="G53" i="5"/>
  <c r="F53" i="5"/>
  <c r="Y53" i="5" s="1"/>
  <c r="E53" i="5"/>
  <c r="D53" i="5"/>
  <c r="C53" i="5"/>
  <c r="Q52" i="5"/>
  <c r="P52" i="5"/>
  <c r="O52" i="5"/>
  <c r="V52" i="5" s="1"/>
  <c r="N52" i="5"/>
  <c r="M52" i="5"/>
  <c r="X52" i="5" s="1"/>
  <c r="L52" i="5"/>
  <c r="K52" i="5"/>
  <c r="J52" i="5"/>
  <c r="I52" i="5"/>
  <c r="H52" i="5"/>
  <c r="Y52" i="5" s="1"/>
  <c r="G52" i="5"/>
  <c r="F52" i="5"/>
  <c r="E52" i="5"/>
  <c r="D52" i="5"/>
  <c r="C52" i="5"/>
  <c r="Q51" i="5"/>
  <c r="P51" i="5"/>
  <c r="O51" i="5"/>
  <c r="V51" i="5" s="1"/>
  <c r="N51" i="5"/>
  <c r="M51" i="5"/>
  <c r="L51" i="5"/>
  <c r="K51" i="5"/>
  <c r="J51" i="5"/>
  <c r="I51" i="5"/>
  <c r="H51" i="5"/>
  <c r="G51" i="5"/>
  <c r="F51" i="5"/>
  <c r="Y51" i="5" s="1"/>
  <c r="E51" i="5"/>
  <c r="D51" i="5"/>
  <c r="C51" i="5"/>
  <c r="Q50" i="5"/>
  <c r="P50" i="5"/>
  <c r="O50" i="5"/>
  <c r="N50" i="5"/>
  <c r="T50" i="5" s="1"/>
  <c r="M50" i="5"/>
  <c r="L50" i="5"/>
  <c r="X50" i="5" s="1"/>
  <c r="K50" i="5"/>
  <c r="J50" i="5"/>
  <c r="I50" i="5"/>
  <c r="H50" i="5"/>
  <c r="G50" i="5"/>
  <c r="F50" i="5"/>
  <c r="Y50" i="5" s="1"/>
  <c r="E50" i="5"/>
  <c r="D50" i="5"/>
  <c r="C50" i="5"/>
  <c r="Q49" i="5"/>
  <c r="P49" i="5"/>
  <c r="O49" i="5"/>
  <c r="N49" i="5"/>
  <c r="M49" i="5"/>
  <c r="X49" i="5" s="1"/>
  <c r="L49" i="5"/>
  <c r="K49" i="5"/>
  <c r="J49" i="5"/>
  <c r="I49" i="5"/>
  <c r="H49" i="5"/>
  <c r="G49" i="5"/>
  <c r="Y49" i="5" s="1"/>
  <c r="F49" i="5"/>
  <c r="E49" i="5"/>
  <c r="D49" i="5"/>
  <c r="C49" i="5"/>
  <c r="Q48" i="5"/>
  <c r="V48" i="5" s="1"/>
  <c r="P48" i="5"/>
  <c r="O48" i="5"/>
  <c r="N48" i="5"/>
  <c r="M48" i="5"/>
  <c r="L48" i="5"/>
  <c r="X48" i="5" s="1"/>
  <c r="K48" i="5"/>
  <c r="J48" i="5"/>
  <c r="I48" i="5"/>
  <c r="H48" i="5"/>
  <c r="G48" i="5"/>
  <c r="F48" i="5"/>
  <c r="E48" i="5"/>
  <c r="D48" i="5"/>
  <c r="C48" i="5"/>
  <c r="Q45" i="5"/>
  <c r="P45" i="5"/>
  <c r="O45" i="5"/>
  <c r="N45" i="5"/>
  <c r="M45" i="5"/>
  <c r="L45" i="5"/>
  <c r="X45" i="5" s="1"/>
  <c r="K45" i="5"/>
  <c r="J45" i="5"/>
  <c r="I45" i="5"/>
  <c r="H45" i="5"/>
  <c r="G45" i="5"/>
  <c r="F45" i="5"/>
  <c r="E45" i="5"/>
  <c r="D45" i="5"/>
  <c r="C45" i="5"/>
  <c r="Q44" i="5"/>
  <c r="V44" i="5" s="1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Q43" i="5"/>
  <c r="P43" i="5"/>
  <c r="V43" i="5" s="1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Q42" i="5"/>
  <c r="P42" i="5"/>
  <c r="O42" i="5"/>
  <c r="N42" i="5"/>
  <c r="M42" i="5"/>
  <c r="L42" i="5"/>
  <c r="K42" i="5"/>
  <c r="J42" i="5"/>
  <c r="I42" i="5"/>
  <c r="H42" i="5"/>
  <c r="G42" i="5"/>
  <c r="Y42" i="5" s="1"/>
  <c r="F42" i="5"/>
  <c r="E42" i="5"/>
  <c r="D42" i="5"/>
  <c r="C42" i="5"/>
  <c r="Q41" i="5"/>
  <c r="P41" i="5"/>
  <c r="V41" i="5" s="1"/>
  <c r="O41" i="5"/>
  <c r="N41" i="5"/>
  <c r="X41" i="5" s="1"/>
  <c r="M41" i="5"/>
  <c r="L41" i="5"/>
  <c r="K41" i="5"/>
  <c r="J41" i="5"/>
  <c r="I41" i="5"/>
  <c r="H41" i="5"/>
  <c r="G41" i="5"/>
  <c r="F41" i="5"/>
  <c r="Y41" i="5" s="1"/>
  <c r="E41" i="5"/>
  <c r="D41" i="5"/>
  <c r="C41" i="5"/>
  <c r="Q40" i="5"/>
  <c r="P40" i="5"/>
  <c r="O40" i="5"/>
  <c r="V40" i="5" s="1"/>
  <c r="N40" i="5"/>
  <c r="M40" i="5"/>
  <c r="X40" i="5" s="1"/>
  <c r="L40" i="5"/>
  <c r="K40" i="5"/>
  <c r="J40" i="5"/>
  <c r="I40" i="5"/>
  <c r="H40" i="5"/>
  <c r="G40" i="5"/>
  <c r="Y40" i="5" s="1"/>
  <c r="F40" i="5"/>
  <c r="E40" i="5"/>
  <c r="D40" i="5"/>
  <c r="C40" i="5"/>
  <c r="Q39" i="5"/>
  <c r="P39" i="5"/>
  <c r="O39" i="5"/>
  <c r="N39" i="5"/>
  <c r="M39" i="5"/>
  <c r="L39" i="5"/>
  <c r="X39" i="5" s="1"/>
  <c r="K39" i="5"/>
  <c r="J39" i="5"/>
  <c r="I39" i="5"/>
  <c r="H39" i="5"/>
  <c r="G39" i="5"/>
  <c r="F39" i="5"/>
  <c r="Y39" i="5" s="1"/>
  <c r="E39" i="5"/>
  <c r="D39" i="5"/>
  <c r="C39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Q35" i="5"/>
  <c r="V35" i="5" s="1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Q34" i="5"/>
  <c r="P34" i="5"/>
  <c r="V34" i="5" s="1"/>
  <c r="O34" i="5"/>
  <c r="N34" i="5"/>
  <c r="M34" i="5"/>
  <c r="L34" i="5"/>
  <c r="K34" i="5"/>
  <c r="J34" i="5"/>
  <c r="I34" i="5"/>
  <c r="H34" i="5"/>
  <c r="Y34" i="5" s="1"/>
  <c r="G34" i="5"/>
  <c r="F34" i="5"/>
  <c r="E34" i="5"/>
  <c r="D34" i="5"/>
  <c r="C34" i="5"/>
  <c r="Q33" i="5"/>
  <c r="P33" i="5"/>
  <c r="O33" i="5"/>
  <c r="V33" i="5" s="1"/>
  <c r="N33" i="5"/>
  <c r="M33" i="5"/>
  <c r="L33" i="5"/>
  <c r="K33" i="5"/>
  <c r="J33" i="5"/>
  <c r="I33" i="5"/>
  <c r="H33" i="5"/>
  <c r="G33" i="5"/>
  <c r="Y33" i="5" s="1"/>
  <c r="F33" i="5"/>
  <c r="E33" i="5"/>
  <c r="D33" i="5"/>
  <c r="C33" i="5"/>
  <c r="Q32" i="5"/>
  <c r="P32" i="5"/>
  <c r="O32" i="5"/>
  <c r="V32" i="5" s="1"/>
  <c r="N32" i="5"/>
  <c r="X32" i="5" s="1"/>
  <c r="M32" i="5"/>
  <c r="L32" i="5"/>
  <c r="K32" i="5"/>
  <c r="J32" i="5"/>
  <c r="I32" i="5"/>
  <c r="H32" i="5"/>
  <c r="G32" i="5"/>
  <c r="F32" i="5"/>
  <c r="Y32" i="5" s="1"/>
  <c r="E32" i="5"/>
  <c r="D32" i="5"/>
  <c r="C32" i="5"/>
  <c r="Q31" i="5"/>
  <c r="P31" i="5"/>
  <c r="O31" i="5"/>
  <c r="N31" i="5"/>
  <c r="M31" i="5"/>
  <c r="X31" i="5" s="1"/>
  <c r="L31" i="5"/>
  <c r="K31" i="5"/>
  <c r="J31" i="5"/>
  <c r="I31" i="5"/>
  <c r="H31" i="5"/>
  <c r="G31" i="5"/>
  <c r="F31" i="5"/>
  <c r="E31" i="5"/>
  <c r="D31" i="5"/>
  <c r="C31" i="5"/>
  <c r="Q30" i="5"/>
  <c r="P30" i="5"/>
  <c r="O30" i="5"/>
  <c r="N30" i="5"/>
  <c r="M30" i="5"/>
  <c r="L30" i="5"/>
  <c r="X30" i="5" s="1"/>
  <c r="K30" i="5"/>
  <c r="J30" i="5"/>
  <c r="I30" i="5"/>
  <c r="H30" i="5"/>
  <c r="G30" i="5"/>
  <c r="F30" i="5"/>
  <c r="E30" i="5"/>
  <c r="D30" i="5"/>
  <c r="C30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Q22" i="5"/>
  <c r="P22" i="5"/>
  <c r="O22" i="5"/>
  <c r="N22" i="5"/>
  <c r="M22" i="5"/>
  <c r="L22" i="5"/>
  <c r="K22" i="5"/>
  <c r="J22" i="5"/>
  <c r="I22" i="5"/>
  <c r="H22" i="5"/>
  <c r="G22" i="5"/>
  <c r="Y22" i="5" s="1"/>
  <c r="F22" i="5"/>
  <c r="E22" i="5"/>
  <c r="D22" i="5"/>
  <c r="C22" i="5"/>
  <c r="Q21" i="5"/>
  <c r="P21" i="5"/>
  <c r="O21" i="5"/>
  <c r="N21" i="5"/>
  <c r="M21" i="5"/>
  <c r="L21" i="5"/>
  <c r="K21" i="5"/>
  <c r="J21" i="5"/>
  <c r="I21" i="5"/>
  <c r="H21" i="5"/>
  <c r="G21" i="5"/>
  <c r="F21" i="5"/>
  <c r="U21" i="5" s="1"/>
  <c r="E21" i="5"/>
  <c r="D21" i="5"/>
  <c r="C21" i="5"/>
  <c r="Q18" i="5"/>
  <c r="P18" i="5"/>
  <c r="V18" i="5" s="1"/>
  <c r="O18" i="5"/>
  <c r="N18" i="5"/>
  <c r="M18" i="5"/>
  <c r="L18" i="5"/>
  <c r="K18" i="5"/>
  <c r="J18" i="5"/>
  <c r="I18" i="5"/>
  <c r="H18" i="5"/>
  <c r="Y18" i="5" s="1"/>
  <c r="G18" i="5"/>
  <c r="F18" i="5"/>
  <c r="E18" i="5"/>
  <c r="D18" i="5"/>
  <c r="C18" i="5"/>
  <c r="Q17" i="5"/>
  <c r="P17" i="5"/>
  <c r="O17" i="5"/>
  <c r="V17" i="5" s="1"/>
  <c r="N17" i="5"/>
  <c r="M17" i="5"/>
  <c r="L17" i="5"/>
  <c r="K17" i="5"/>
  <c r="J17" i="5"/>
  <c r="I17" i="5"/>
  <c r="H17" i="5"/>
  <c r="G17" i="5"/>
  <c r="U17" i="5" s="1"/>
  <c r="F17" i="5"/>
  <c r="E17" i="5"/>
  <c r="D17" i="5"/>
  <c r="C17" i="5"/>
  <c r="Q16" i="5"/>
  <c r="P16" i="5"/>
  <c r="V16" i="5" s="1"/>
  <c r="O16" i="5"/>
  <c r="N16" i="5"/>
  <c r="T16" i="5" s="1"/>
  <c r="M16" i="5"/>
  <c r="L16" i="5"/>
  <c r="K16" i="5"/>
  <c r="J16" i="5"/>
  <c r="I16" i="5"/>
  <c r="H16" i="5"/>
  <c r="G16" i="5"/>
  <c r="F16" i="5"/>
  <c r="U16" i="5" s="1"/>
  <c r="E16" i="5"/>
  <c r="D16" i="5"/>
  <c r="C16" i="5"/>
  <c r="Q15" i="5"/>
  <c r="P15" i="5"/>
  <c r="O15" i="5"/>
  <c r="N15" i="5"/>
  <c r="M15" i="5"/>
  <c r="X15" i="5" s="1"/>
  <c r="L15" i="5"/>
  <c r="K15" i="5"/>
  <c r="J15" i="5"/>
  <c r="I15" i="5"/>
  <c r="H15" i="5"/>
  <c r="G15" i="5"/>
  <c r="Y15" i="5" s="1"/>
  <c r="F15" i="5"/>
  <c r="E15" i="5"/>
  <c r="D15" i="5"/>
  <c r="C15" i="5"/>
  <c r="Q14" i="5"/>
  <c r="P14" i="5"/>
  <c r="O14" i="5"/>
  <c r="N14" i="5"/>
  <c r="M14" i="5"/>
  <c r="L14" i="5"/>
  <c r="K14" i="5"/>
  <c r="J14" i="5"/>
  <c r="I14" i="5"/>
  <c r="H14" i="5"/>
  <c r="G14" i="5"/>
  <c r="F14" i="5"/>
  <c r="U14" i="5" s="1"/>
  <c r="E14" i="5"/>
  <c r="D14" i="5"/>
  <c r="C14" i="5"/>
  <c r="Q13" i="5"/>
  <c r="P13" i="5"/>
  <c r="O13" i="5"/>
  <c r="N13" i="5"/>
  <c r="M13" i="5"/>
  <c r="X13" i="5" s="1"/>
  <c r="L13" i="5"/>
  <c r="K13" i="5"/>
  <c r="J13" i="5"/>
  <c r="I13" i="5"/>
  <c r="H13" i="5"/>
  <c r="G13" i="5"/>
  <c r="F13" i="5"/>
  <c r="E13" i="5"/>
  <c r="D13" i="5"/>
  <c r="C13" i="5"/>
  <c r="Q12" i="5"/>
  <c r="P12" i="5"/>
  <c r="O12" i="5"/>
  <c r="N12" i="5"/>
  <c r="M12" i="5"/>
  <c r="L12" i="5"/>
  <c r="X12" i="5" s="1"/>
  <c r="K12" i="5"/>
  <c r="J12" i="5"/>
  <c r="I12" i="5"/>
  <c r="H12" i="5"/>
  <c r="G12" i="5"/>
  <c r="F12" i="5"/>
  <c r="E12" i="5"/>
  <c r="D12" i="5"/>
  <c r="C12" i="5"/>
  <c r="X36" i="5"/>
  <c r="X35" i="5"/>
  <c r="X33" i="5"/>
  <c r="Y31" i="5"/>
  <c r="V30" i="5"/>
  <c r="U30" i="5"/>
  <c r="X14" i="5"/>
  <c r="D3" i="5"/>
  <c r="E3" i="5"/>
  <c r="F3" i="5"/>
  <c r="G3" i="5"/>
  <c r="H3" i="5"/>
  <c r="I3" i="5"/>
  <c r="I3" i="6" s="1"/>
  <c r="J3" i="5"/>
  <c r="J3" i="6" s="1"/>
  <c r="K3" i="5"/>
  <c r="N3" i="5"/>
  <c r="Q3" i="5"/>
  <c r="D4" i="5"/>
  <c r="E4" i="5"/>
  <c r="F4" i="5"/>
  <c r="G4" i="5"/>
  <c r="H4" i="5"/>
  <c r="I4" i="5"/>
  <c r="J4" i="5"/>
  <c r="K4" i="5"/>
  <c r="L4" i="5"/>
  <c r="M4" i="5"/>
  <c r="N4" i="5"/>
  <c r="O4" i="5"/>
  <c r="P4" i="5"/>
  <c r="Q4" i="5"/>
  <c r="D5" i="5"/>
  <c r="E5" i="5"/>
  <c r="F5" i="5"/>
  <c r="G5" i="5"/>
  <c r="H5" i="5"/>
  <c r="I5" i="5"/>
  <c r="J5" i="5"/>
  <c r="K5" i="5"/>
  <c r="L5" i="5"/>
  <c r="M5" i="5"/>
  <c r="N5" i="5"/>
  <c r="O5" i="5"/>
  <c r="P5" i="5"/>
  <c r="V5" i="5" s="1"/>
  <c r="Q5" i="5"/>
  <c r="D6" i="5"/>
  <c r="E6" i="5"/>
  <c r="F6" i="5"/>
  <c r="U6" i="5" s="1"/>
  <c r="G6" i="5"/>
  <c r="H6" i="5"/>
  <c r="I6" i="5"/>
  <c r="J6" i="5"/>
  <c r="K6" i="5"/>
  <c r="L6" i="5"/>
  <c r="T6" i="5" s="1"/>
  <c r="M6" i="5"/>
  <c r="N6" i="5"/>
  <c r="O6" i="5"/>
  <c r="P6" i="5"/>
  <c r="Q6" i="5"/>
  <c r="D7" i="5"/>
  <c r="E7" i="5"/>
  <c r="F7" i="5"/>
  <c r="G7" i="5"/>
  <c r="H7" i="5"/>
  <c r="I7" i="5"/>
  <c r="J7" i="5"/>
  <c r="K7" i="5"/>
  <c r="L7" i="5"/>
  <c r="X7" i="5" s="1"/>
  <c r="M7" i="5"/>
  <c r="N7" i="5"/>
  <c r="O7" i="5"/>
  <c r="P7" i="5"/>
  <c r="V7" i="5" s="1"/>
  <c r="Q7" i="5"/>
  <c r="D8" i="5"/>
  <c r="E8" i="5"/>
  <c r="F8" i="5"/>
  <c r="Y8" i="5" s="1"/>
  <c r="G8" i="5"/>
  <c r="H8" i="5"/>
  <c r="I8" i="5"/>
  <c r="J8" i="5"/>
  <c r="K8" i="5"/>
  <c r="L8" i="5"/>
  <c r="M8" i="5"/>
  <c r="N8" i="5"/>
  <c r="X8" i="5" s="1"/>
  <c r="O8" i="5"/>
  <c r="P8" i="5"/>
  <c r="Q8" i="5"/>
  <c r="D9" i="5"/>
  <c r="E9" i="5"/>
  <c r="F9" i="5"/>
  <c r="G9" i="5"/>
  <c r="H9" i="5"/>
  <c r="I9" i="5"/>
  <c r="J9" i="5"/>
  <c r="K9" i="5"/>
  <c r="L9" i="5"/>
  <c r="X9" i="5" s="1"/>
  <c r="M9" i="5"/>
  <c r="N9" i="5"/>
  <c r="O9" i="5"/>
  <c r="P9" i="5"/>
  <c r="V9" i="5" s="1"/>
  <c r="Q9" i="5"/>
  <c r="C5" i="5"/>
  <c r="C6" i="5"/>
  <c r="C7" i="5"/>
  <c r="C8" i="5"/>
  <c r="C9" i="5"/>
  <c r="C4" i="5"/>
  <c r="C3" i="5"/>
  <c r="V63" i="5"/>
  <c r="X63" i="5"/>
  <c r="Y63" i="5"/>
  <c r="U62" i="5"/>
  <c r="X62" i="5"/>
  <c r="T62" i="5"/>
  <c r="Y62" i="5"/>
  <c r="X61" i="5"/>
  <c r="X60" i="5"/>
  <c r="T60" i="5"/>
  <c r="V59" i="5"/>
  <c r="X59" i="5"/>
  <c r="U58" i="5"/>
  <c r="V58" i="5"/>
  <c r="Y58" i="5"/>
  <c r="V57" i="5"/>
  <c r="X57" i="5"/>
  <c r="Y57" i="5"/>
  <c r="U54" i="5"/>
  <c r="T54" i="5"/>
  <c r="Y54" i="5"/>
  <c r="X53" i="5"/>
  <c r="T52" i="5"/>
  <c r="X51" i="5"/>
  <c r="V50" i="5"/>
  <c r="V49" i="5"/>
  <c r="U48" i="5"/>
  <c r="T48" i="5"/>
  <c r="Y48" i="5"/>
  <c r="V45" i="5"/>
  <c r="Y45" i="5"/>
  <c r="U44" i="5"/>
  <c r="X44" i="5"/>
  <c r="T44" i="5"/>
  <c r="Y44" i="5"/>
  <c r="X43" i="5"/>
  <c r="Y43" i="5"/>
  <c r="V42" i="5"/>
  <c r="X42" i="5"/>
  <c r="T42" i="5"/>
  <c r="U41" i="5"/>
  <c r="U40" i="5"/>
  <c r="V39" i="5"/>
  <c r="V36" i="5"/>
  <c r="U36" i="5"/>
  <c r="Y36" i="5"/>
  <c r="Y35" i="5"/>
  <c r="X34" i="5"/>
  <c r="T34" i="5"/>
  <c r="V31" i="5"/>
  <c r="V27" i="5"/>
  <c r="X27" i="5"/>
  <c r="Y27" i="5"/>
  <c r="U26" i="5"/>
  <c r="V26" i="5"/>
  <c r="X26" i="5"/>
  <c r="T26" i="5"/>
  <c r="Y26" i="5"/>
  <c r="V25" i="5"/>
  <c r="X25" i="5"/>
  <c r="Y25" i="5"/>
  <c r="U24" i="5"/>
  <c r="V24" i="5"/>
  <c r="X24" i="5"/>
  <c r="T24" i="5"/>
  <c r="Y24" i="5"/>
  <c r="V23" i="5"/>
  <c r="X23" i="5"/>
  <c r="U23" i="5"/>
  <c r="Y23" i="5"/>
  <c r="V22" i="5"/>
  <c r="X22" i="5"/>
  <c r="T22" i="5"/>
  <c r="V21" i="5"/>
  <c r="X21" i="5"/>
  <c r="U18" i="5"/>
  <c r="X18" i="5"/>
  <c r="T18" i="5"/>
  <c r="X17" i="5"/>
  <c r="X16" i="5"/>
  <c r="V15" i="5"/>
  <c r="V14" i="5"/>
  <c r="V13" i="5"/>
  <c r="Y13" i="5"/>
  <c r="U12" i="5"/>
  <c r="V12" i="5"/>
  <c r="Y12" i="5"/>
  <c r="Y9" i="5"/>
  <c r="U8" i="5"/>
  <c r="V8" i="5"/>
  <c r="T8" i="5"/>
  <c r="T7" i="5"/>
  <c r="Y7" i="5"/>
  <c r="X6" i="5"/>
  <c r="V6" i="5"/>
  <c r="Y6" i="5"/>
  <c r="X5" i="5"/>
  <c r="Y5" i="5"/>
  <c r="U4" i="5"/>
  <c r="V4" i="5"/>
  <c r="X4" i="5"/>
  <c r="T4" i="5"/>
  <c r="Y4" i="5"/>
  <c r="Y3" i="5"/>
  <c r="AE63" i="4"/>
  <c r="AA63" i="4"/>
  <c r="AD60" i="4"/>
  <c r="Z60" i="4"/>
  <c r="AE59" i="4"/>
  <c r="AA59" i="4"/>
  <c r="AC57" i="4"/>
  <c r="Y57" i="4"/>
  <c r="AE54" i="4"/>
  <c r="AD54" i="4"/>
  <c r="AF54" i="4" s="1"/>
  <c r="AC54" i="4"/>
  <c r="AA54" i="4"/>
  <c r="Z54" i="4"/>
  <c r="Y54" i="4"/>
  <c r="AB54" i="4" s="1"/>
  <c r="AE53" i="4"/>
  <c r="AD53" i="4"/>
  <c r="AF53" i="4" s="1"/>
  <c r="AC53" i="4"/>
  <c r="AA53" i="4"/>
  <c r="Z53" i="4"/>
  <c r="Y53" i="4"/>
  <c r="AB53" i="4" s="1"/>
  <c r="AD52" i="4"/>
  <c r="Z52" i="4"/>
  <c r="AE51" i="4"/>
  <c r="AD51" i="4"/>
  <c r="Z51" i="4"/>
  <c r="AE50" i="4"/>
  <c r="AD50" i="4"/>
  <c r="AA50" i="4"/>
  <c r="Z50" i="4"/>
  <c r="AE49" i="4"/>
  <c r="AD49" i="4"/>
  <c r="AF49" i="4" s="1"/>
  <c r="AC49" i="4"/>
  <c r="AA49" i="4"/>
  <c r="Z49" i="4"/>
  <c r="Y49" i="4"/>
  <c r="AB49" i="4" s="1"/>
  <c r="AC48" i="4"/>
  <c r="Y48" i="4"/>
  <c r="AF45" i="4"/>
  <c r="AE45" i="4"/>
  <c r="AD45" i="4"/>
  <c r="AC45" i="4"/>
  <c r="AA45" i="4"/>
  <c r="Z45" i="4"/>
  <c r="Y45" i="4"/>
  <c r="AB45" i="4" s="1"/>
  <c r="AE44" i="4"/>
  <c r="AC44" i="4"/>
  <c r="AA44" i="4"/>
  <c r="Y44" i="4"/>
  <c r="AE42" i="4"/>
  <c r="AA42" i="4"/>
  <c r="AF40" i="4"/>
  <c r="AE40" i="4"/>
  <c r="AD40" i="4"/>
  <c r="AC40" i="4"/>
  <c r="AA40" i="4"/>
  <c r="Z40" i="4"/>
  <c r="Y40" i="4"/>
  <c r="AB40" i="4" s="1"/>
  <c r="AF36" i="4"/>
  <c r="AE36" i="4"/>
  <c r="AD36" i="4"/>
  <c r="AC36" i="4"/>
  <c r="AA36" i="4"/>
  <c r="Z36" i="4"/>
  <c r="Y36" i="4"/>
  <c r="AB36" i="4" s="1"/>
  <c r="AE35" i="4"/>
  <c r="AC35" i="4"/>
  <c r="AA35" i="4"/>
  <c r="Y35" i="4"/>
  <c r="AE33" i="4"/>
  <c r="AA33" i="4"/>
  <c r="AE32" i="4"/>
  <c r="AD32" i="4"/>
  <c r="AA32" i="4"/>
  <c r="Z32" i="4"/>
  <c r="AF31" i="4"/>
  <c r="AE31" i="4"/>
  <c r="AD31" i="4"/>
  <c r="AC31" i="4"/>
  <c r="AA31" i="4"/>
  <c r="Z31" i="4"/>
  <c r="Y31" i="4"/>
  <c r="AB31" i="4" s="1"/>
  <c r="AE30" i="4"/>
  <c r="AD30" i="4"/>
  <c r="AA30" i="4"/>
  <c r="Z30" i="4"/>
  <c r="AE27" i="4"/>
  <c r="AD27" i="4"/>
  <c r="AF27" i="4" s="1"/>
  <c r="AC27" i="4"/>
  <c r="AA27" i="4"/>
  <c r="Z27" i="4"/>
  <c r="Y27" i="4"/>
  <c r="AB27" i="4" s="1"/>
  <c r="AE26" i="4"/>
  <c r="AD26" i="4"/>
  <c r="AF26" i="4" s="1"/>
  <c r="AC26" i="4"/>
  <c r="AA26" i="4"/>
  <c r="Z26" i="4"/>
  <c r="Y26" i="4"/>
  <c r="AB26" i="4" s="1"/>
  <c r="AD23" i="4"/>
  <c r="AC22" i="4"/>
  <c r="Y22" i="4"/>
  <c r="Z21" i="4"/>
  <c r="AF18" i="4"/>
  <c r="AE18" i="4"/>
  <c r="AD18" i="4"/>
  <c r="AC18" i="4"/>
  <c r="AA18" i="4"/>
  <c r="Z18" i="4"/>
  <c r="Y18" i="4"/>
  <c r="AB18" i="4" s="1"/>
  <c r="AF17" i="4"/>
  <c r="AE17" i="4"/>
  <c r="AD17" i="4"/>
  <c r="AC17" i="4"/>
  <c r="AA17" i="4"/>
  <c r="Z17" i="4"/>
  <c r="Y17" i="4"/>
  <c r="AB17" i="4" s="1"/>
  <c r="AF16" i="4"/>
  <c r="AE16" i="4"/>
  <c r="AD16" i="4"/>
  <c r="AC16" i="4"/>
  <c r="AA16" i="4"/>
  <c r="Z16" i="4"/>
  <c r="Y16" i="4"/>
  <c r="AB16" i="4" s="1"/>
  <c r="AF15" i="4"/>
  <c r="AE15" i="4"/>
  <c r="AD15" i="4"/>
  <c r="AC15" i="4"/>
  <c r="AA15" i="4"/>
  <c r="Z15" i="4"/>
  <c r="Y15" i="4"/>
  <c r="AB15" i="4" s="1"/>
  <c r="AF14" i="4"/>
  <c r="AE14" i="4"/>
  <c r="AD14" i="4"/>
  <c r="AC14" i="4"/>
  <c r="AA14" i="4"/>
  <c r="Z14" i="4"/>
  <c r="Y14" i="4"/>
  <c r="AB14" i="4" s="1"/>
  <c r="AF13" i="4"/>
  <c r="AE13" i="4"/>
  <c r="AD13" i="4"/>
  <c r="AC13" i="4"/>
  <c r="AA13" i="4"/>
  <c r="Z13" i="4"/>
  <c r="Y13" i="4"/>
  <c r="AB13" i="4" s="1"/>
  <c r="AF12" i="4"/>
  <c r="AE12" i="4"/>
  <c r="AD12" i="4"/>
  <c r="AC12" i="4"/>
  <c r="AA12" i="4"/>
  <c r="Z12" i="4"/>
  <c r="Y12" i="4"/>
  <c r="AB12" i="4" s="1"/>
  <c r="Y4" i="4"/>
  <c r="AB4" i="4" s="1"/>
  <c r="Z4" i="4"/>
  <c r="AA4" i="4"/>
  <c r="AC4" i="4"/>
  <c r="AD4" i="4"/>
  <c r="AE4" i="4"/>
  <c r="AF4" i="4"/>
  <c r="Y5" i="4"/>
  <c r="AB5" i="4" s="1"/>
  <c r="Z5" i="4"/>
  <c r="AA5" i="4"/>
  <c r="AC5" i="4"/>
  <c r="AD5" i="4"/>
  <c r="AE5" i="4"/>
  <c r="AF5" i="4"/>
  <c r="Y6" i="4"/>
  <c r="AB6" i="4" s="1"/>
  <c r="Z6" i="4"/>
  <c r="AA6" i="4"/>
  <c r="AC6" i="4"/>
  <c r="AD6" i="4"/>
  <c r="AE6" i="4"/>
  <c r="AF6" i="4"/>
  <c r="Y7" i="4"/>
  <c r="AB7" i="4" s="1"/>
  <c r="Z7" i="4"/>
  <c r="AA7" i="4"/>
  <c r="AC7" i="4"/>
  <c r="AD7" i="4"/>
  <c r="AE7" i="4"/>
  <c r="AF7" i="4"/>
  <c r="Y8" i="4"/>
  <c r="AB8" i="4" s="1"/>
  <c r="Z8" i="4"/>
  <c r="AA8" i="4"/>
  <c r="AC8" i="4"/>
  <c r="AD8" i="4"/>
  <c r="AE8" i="4"/>
  <c r="AF8" i="4"/>
  <c r="Y9" i="4"/>
  <c r="AB9" i="4" s="1"/>
  <c r="Z9" i="4"/>
  <c r="AA9" i="4"/>
  <c r="AC9" i="4"/>
  <c r="AD9" i="4"/>
  <c r="AE9" i="4"/>
  <c r="AF9" i="4"/>
  <c r="AE3" i="4"/>
  <c r="AA3" i="4"/>
  <c r="T63" i="4"/>
  <c r="N63" i="4"/>
  <c r="Q63" i="4" s="1"/>
  <c r="M63" i="4"/>
  <c r="P63" i="4" s="1"/>
  <c r="AD63" i="4" s="1"/>
  <c r="L63" i="4"/>
  <c r="T62" i="4"/>
  <c r="N62" i="4"/>
  <c r="Q62" i="4" s="1"/>
  <c r="AE62" i="4" s="1"/>
  <c r="M62" i="4"/>
  <c r="P62" i="4" s="1"/>
  <c r="AD62" i="4" s="1"/>
  <c r="L62" i="4"/>
  <c r="T61" i="4"/>
  <c r="N61" i="4"/>
  <c r="Q61" i="4" s="1"/>
  <c r="AE61" i="4" s="1"/>
  <c r="M61" i="4"/>
  <c r="P61" i="4" s="1"/>
  <c r="AD61" i="4" s="1"/>
  <c r="L61" i="4"/>
  <c r="T60" i="4"/>
  <c r="O60" i="4"/>
  <c r="AC60" i="4" s="1"/>
  <c r="N60" i="4"/>
  <c r="S60" i="4" s="1"/>
  <c r="M60" i="4"/>
  <c r="P60" i="4" s="1"/>
  <c r="L60" i="4"/>
  <c r="Y60" i="4" s="1"/>
  <c r="T59" i="4"/>
  <c r="O59" i="4"/>
  <c r="AC59" i="4" s="1"/>
  <c r="N59" i="4"/>
  <c r="Q59" i="4" s="1"/>
  <c r="M59" i="4"/>
  <c r="P59" i="4" s="1"/>
  <c r="AD59" i="4" s="1"/>
  <c r="L59" i="4"/>
  <c r="S59" i="4" s="1"/>
  <c r="T58" i="4"/>
  <c r="N58" i="4"/>
  <c r="M58" i="4"/>
  <c r="P58" i="4" s="1"/>
  <c r="AD58" i="4" s="1"/>
  <c r="L58" i="4"/>
  <c r="T57" i="4"/>
  <c r="O57" i="4"/>
  <c r="N57" i="4"/>
  <c r="Q57" i="4" s="1"/>
  <c r="AE57" i="4" s="1"/>
  <c r="M57" i="4"/>
  <c r="S57" i="4" s="1"/>
  <c r="T54" i="4"/>
  <c r="W54" i="4" s="1"/>
  <c r="Q54" i="4"/>
  <c r="P54" i="4"/>
  <c r="N54" i="4"/>
  <c r="M54" i="4"/>
  <c r="L54" i="4"/>
  <c r="O54" i="4" s="1"/>
  <c r="U54" i="4" s="1"/>
  <c r="T53" i="4"/>
  <c r="N53" i="4"/>
  <c r="Q53" i="4" s="1"/>
  <c r="M53" i="4"/>
  <c r="P53" i="4" s="1"/>
  <c r="L53" i="4"/>
  <c r="S53" i="4" s="1"/>
  <c r="T52" i="4"/>
  <c r="Q52" i="4"/>
  <c r="AE52" i="4" s="1"/>
  <c r="P52" i="4"/>
  <c r="N52" i="4"/>
  <c r="AA52" i="4" s="1"/>
  <c r="M52" i="4"/>
  <c r="L52" i="4"/>
  <c r="O52" i="4" s="1"/>
  <c r="U52" i="4" s="1"/>
  <c r="T51" i="4"/>
  <c r="N51" i="4"/>
  <c r="Q51" i="4" s="1"/>
  <c r="M51" i="4"/>
  <c r="P51" i="4" s="1"/>
  <c r="L51" i="4"/>
  <c r="S51" i="4" s="1"/>
  <c r="T50" i="4"/>
  <c r="Q50" i="4"/>
  <c r="P50" i="4"/>
  <c r="N50" i="4"/>
  <c r="M50" i="4"/>
  <c r="L50" i="4"/>
  <c r="O50" i="4" s="1"/>
  <c r="U50" i="4" s="1"/>
  <c r="T49" i="4"/>
  <c r="N49" i="4"/>
  <c r="Q49" i="4" s="1"/>
  <c r="M49" i="4"/>
  <c r="P49" i="4" s="1"/>
  <c r="L49" i="4"/>
  <c r="S49" i="4" s="1"/>
  <c r="T48" i="4"/>
  <c r="Q48" i="4"/>
  <c r="AE48" i="4" s="1"/>
  <c r="P48" i="4"/>
  <c r="Z48" i="4" s="1"/>
  <c r="N48" i="4"/>
  <c r="AA48" i="4" s="1"/>
  <c r="M48" i="4"/>
  <c r="L48" i="4"/>
  <c r="O48" i="4" s="1"/>
  <c r="T45" i="4"/>
  <c r="N45" i="4"/>
  <c r="Q45" i="4" s="1"/>
  <c r="M45" i="4"/>
  <c r="P45" i="4" s="1"/>
  <c r="L45" i="4"/>
  <c r="S45" i="4" s="1"/>
  <c r="T44" i="4"/>
  <c r="Q44" i="4"/>
  <c r="N44" i="4"/>
  <c r="M44" i="4"/>
  <c r="P44" i="4" s="1"/>
  <c r="L44" i="4"/>
  <c r="O44" i="4" s="1"/>
  <c r="T43" i="4"/>
  <c r="N43" i="4"/>
  <c r="Q43" i="4" s="1"/>
  <c r="AE43" i="4" s="1"/>
  <c r="M43" i="4"/>
  <c r="P43" i="4" s="1"/>
  <c r="AD43" i="4" s="1"/>
  <c r="L43" i="4"/>
  <c r="T42" i="4"/>
  <c r="Q42" i="4"/>
  <c r="N42" i="4"/>
  <c r="M42" i="4"/>
  <c r="P42" i="4" s="1"/>
  <c r="AD42" i="4" s="1"/>
  <c r="L42" i="4"/>
  <c r="O42" i="4" s="1"/>
  <c r="T41" i="4"/>
  <c r="N41" i="4"/>
  <c r="Q41" i="4" s="1"/>
  <c r="AE41" i="4" s="1"/>
  <c r="M41" i="4"/>
  <c r="P41" i="4" s="1"/>
  <c r="AD41" i="4" s="1"/>
  <c r="L41" i="4"/>
  <c r="T40" i="4"/>
  <c r="Q40" i="4"/>
  <c r="P40" i="4"/>
  <c r="N40" i="4"/>
  <c r="M40" i="4"/>
  <c r="L40" i="4"/>
  <c r="O40" i="4" s="1"/>
  <c r="U40" i="4" s="1"/>
  <c r="T39" i="4"/>
  <c r="N39" i="4"/>
  <c r="Q39" i="4" s="1"/>
  <c r="AE39" i="4" s="1"/>
  <c r="M39" i="4"/>
  <c r="P39" i="4" s="1"/>
  <c r="AD39" i="4" s="1"/>
  <c r="L39" i="4"/>
  <c r="T36" i="4"/>
  <c r="Q36" i="4"/>
  <c r="P36" i="4"/>
  <c r="N36" i="4"/>
  <c r="M36" i="4"/>
  <c r="L36" i="4"/>
  <c r="O36" i="4" s="1"/>
  <c r="U36" i="4" s="1"/>
  <c r="T35" i="4"/>
  <c r="N35" i="4"/>
  <c r="Q35" i="4" s="1"/>
  <c r="M35" i="4"/>
  <c r="P35" i="4" s="1"/>
  <c r="AD35" i="4" s="1"/>
  <c r="AF35" i="4" s="1"/>
  <c r="L35" i="4"/>
  <c r="T34" i="4"/>
  <c r="N34" i="4"/>
  <c r="M34" i="4"/>
  <c r="P34" i="4" s="1"/>
  <c r="AD34" i="4" s="1"/>
  <c r="L34" i="4"/>
  <c r="O34" i="4" s="1"/>
  <c r="T33" i="4"/>
  <c r="N33" i="4"/>
  <c r="Q33" i="4" s="1"/>
  <c r="M33" i="4"/>
  <c r="P33" i="4" s="1"/>
  <c r="AD33" i="4" s="1"/>
  <c r="L33" i="4"/>
  <c r="T32" i="4"/>
  <c r="Q32" i="4"/>
  <c r="P32" i="4"/>
  <c r="N32" i="4"/>
  <c r="M32" i="4"/>
  <c r="L32" i="4"/>
  <c r="O32" i="4" s="1"/>
  <c r="U32" i="4" s="1"/>
  <c r="T31" i="4"/>
  <c r="N31" i="4"/>
  <c r="Q31" i="4" s="1"/>
  <c r="M31" i="4"/>
  <c r="P31" i="4" s="1"/>
  <c r="L31" i="4"/>
  <c r="S31" i="4" s="1"/>
  <c r="T30" i="4"/>
  <c r="Q30" i="4"/>
  <c r="P30" i="4"/>
  <c r="N30" i="4"/>
  <c r="M30" i="4"/>
  <c r="L30" i="4"/>
  <c r="O30" i="4" s="1"/>
  <c r="U30" i="4" s="1"/>
  <c r="T27" i="4"/>
  <c r="N27" i="4"/>
  <c r="Q27" i="4" s="1"/>
  <c r="M27" i="4"/>
  <c r="P27" i="4" s="1"/>
  <c r="L27" i="4"/>
  <c r="S27" i="4" s="1"/>
  <c r="T26" i="4"/>
  <c r="R26" i="4"/>
  <c r="R35" i="4" s="1"/>
  <c r="R44" i="4" s="1"/>
  <c r="R53" i="4" s="1"/>
  <c r="R62" i="4" s="1"/>
  <c r="Q26" i="4"/>
  <c r="P26" i="4"/>
  <c r="N26" i="4"/>
  <c r="M26" i="4"/>
  <c r="L26" i="4"/>
  <c r="O26" i="4" s="1"/>
  <c r="U26" i="4" s="1"/>
  <c r="T25" i="4"/>
  <c r="N25" i="4"/>
  <c r="Q25" i="4" s="1"/>
  <c r="AE25" i="4" s="1"/>
  <c r="M25" i="4"/>
  <c r="P25" i="4" s="1"/>
  <c r="AD25" i="4" s="1"/>
  <c r="L25" i="4"/>
  <c r="T24" i="4"/>
  <c r="R24" i="4"/>
  <c r="R33" i="4" s="1"/>
  <c r="R42" i="4" s="1"/>
  <c r="R51" i="4" s="1"/>
  <c r="R60" i="4" s="1"/>
  <c r="N24" i="4"/>
  <c r="M24" i="4"/>
  <c r="L24" i="4"/>
  <c r="O24" i="4" s="1"/>
  <c r="AC24" i="4" s="1"/>
  <c r="T23" i="4"/>
  <c r="N23" i="4"/>
  <c r="Q23" i="4" s="1"/>
  <c r="AE23" i="4" s="1"/>
  <c r="M23" i="4"/>
  <c r="P23" i="4" s="1"/>
  <c r="L23" i="4"/>
  <c r="S23" i="4" s="1"/>
  <c r="T22" i="4"/>
  <c r="R22" i="4"/>
  <c r="R31" i="4" s="1"/>
  <c r="R40" i="4" s="1"/>
  <c r="R49" i="4" s="1"/>
  <c r="R58" i="4" s="1"/>
  <c r="N22" i="4"/>
  <c r="Q22" i="4" s="1"/>
  <c r="AE22" i="4" s="1"/>
  <c r="M22" i="4"/>
  <c r="L22" i="4"/>
  <c r="O22" i="4" s="1"/>
  <c r="T21" i="4"/>
  <c r="N21" i="4"/>
  <c r="Q21" i="4" s="1"/>
  <c r="AE21" i="4" s="1"/>
  <c r="M21" i="4"/>
  <c r="P21" i="4" s="1"/>
  <c r="AD21" i="4" s="1"/>
  <c r="L21" i="4"/>
  <c r="T18" i="4"/>
  <c r="W18" i="4" s="1"/>
  <c r="R18" i="4"/>
  <c r="R27" i="4" s="1"/>
  <c r="R36" i="4" s="1"/>
  <c r="R45" i="4" s="1"/>
  <c r="R54" i="4" s="1"/>
  <c r="R63" i="4" s="1"/>
  <c r="Q18" i="4"/>
  <c r="P18" i="4"/>
  <c r="N18" i="4"/>
  <c r="M18" i="4"/>
  <c r="L18" i="4"/>
  <c r="O18" i="4" s="1"/>
  <c r="U18" i="4" s="1"/>
  <c r="T17" i="4"/>
  <c r="R17" i="4"/>
  <c r="N17" i="4"/>
  <c r="Q17" i="4" s="1"/>
  <c r="M17" i="4"/>
  <c r="P17" i="4" s="1"/>
  <c r="L17" i="4"/>
  <c r="S17" i="4" s="1"/>
  <c r="T16" i="4"/>
  <c r="R16" i="4"/>
  <c r="R25" i="4" s="1"/>
  <c r="R34" i="4" s="1"/>
  <c r="R43" i="4" s="1"/>
  <c r="R52" i="4" s="1"/>
  <c r="R61" i="4" s="1"/>
  <c r="Q16" i="4"/>
  <c r="P16" i="4"/>
  <c r="N16" i="4"/>
  <c r="M16" i="4"/>
  <c r="L16" i="4"/>
  <c r="O16" i="4" s="1"/>
  <c r="U16" i="4" s="1"/>
  <c r="T15" i="4"/>
  <c r="R15" i="4"/>
  <c r="N15" i="4"/>
  <c r="Q15" i="4" s="1"/>
  <c r="M15" i="4"/>
  <c r="P15" i="4" s="1"/>
  <c r="L15" i="4"/>
  <c r="S15" i="4" s="1"/>
  <c r="T14" i="4"/>
  <c r="W14" i="4" s="1"/>
  <c r="R14" i="4"/>
  <c r="R23" i="4" s="1"/>
  <c r="R32" i="4" s="1"/>
  <c r="R41" i="4" s="1"/>
  <c r="R50" i="4" s="1"/>
  <c r="R59" i="4" s="1"/>
  <c r="Q14" i="4"/>
  <c r="P14" i="4"/>
  <c r="N14" i="4"/>
  <c r="M14" i="4"/>
  <c r="L14" i="4"/>
  <c r="O14" i="4" s="1"/>
  <c r="U14" i="4" s="1"/>
  <c r="T13" i="4"/>
  <c r="R13" i="4"/>
  <c r="N13" i="4"/>
  <c r="Q13" i="4" s="1"/>
  <c r="M13" i="4"/>
  <c r="P13" i="4" s="1"/>
  <c r="L13" i="4"/>
  <c r="S13" i="4" s="1"/>
  <c r="T12" i="4"/>
  <c r="R12" i="4"/>
  <c r="R21" i="4" s="1"/>
  <c r="R30" i="4" s="1"/>
  <c r="R39" i="4" s="1"/>
  <c r="R48" i="4" s="1"/>
  <c r="R57" i="4" s="1"/>
  <c r="Q12" i="4"/>
  <c r="P12" i="4"/>
  <c r="N12" i="4"/>
  <c r="M12" i="4"/>
  <c r="L12" i="4"/>
  <c r="O12" i="4" s="1"/>
  <c r="U12" i="4" s="1"/>
  <c r="T9" i="4"/>
  <c r="Q9" i="4"/>
  <c r="N9" i="4"/>
  <c r="M9" i="4"/>
  <c r="P9" i="4" s="1"/>
  <c r="L9" i="4"/>
  <c r="S9" i="4" s="1"/>
  <c r="T8" i="4"/>
  <c r="P8" i="4"/>
  <c r="O8" i="4"/>
  <c r="N8" i="4"/>
  <c r="S8" i="4" s="1"/>
  <c r="M8" i="4"/>
  <c r="L8" i="4"/>
  <c r="T7" i="4"/>
  <c r="S7" i="4"/>
  <c r="Q7" i="4"/>
  <c r="O7" i="4"/>
  <c r="N7" i="4"/>
  <c r="M7" i="4"/>
  <c r="P7" i="4" s="1"/>
  <c r="L7" i="4"/>
  <c r="T6" i="4"/>
  <c r="N6" i="4"/>
  <c r="Q6" i="4" s="1"/>
  <c r="M6" i="4"/>
  <c r="P6" i="4" s="1"/>
  <c r="L6" i="4"/>
  <c r="S6" i="4" s="1"/>
  <c r="T5" i="4"/>
  <c r="W5" i="4" s="1"/>
  <c r="Q5" i="4"/>
  <c r="P5" i="4"/>
  <c r="O5" i="4"/>
  <c r="U5" i="4" s="1"/>
  <c r="N5" i="4"/>
  <c r="M5" i="4"/>
  <c r="L5" i="4"/>
  <c r="S5" i="4" s="1"/>
  <c r="V5" i="4" s="1"/>
  <c r="T4" i="4"/>
  <c r="P4" i="4"/>
  <c r="N4" i="4"/>
  <c r="Q4" i="4" s="1"/>
  <c r="M4" i="4"/>
  <c r="L4" i="4"/>
  <c r="S4" i="4" s="1"/>
  <c r="T3" i="4"/>
  <c r="N3" i="4"/>
  <c r="Q3" i="4" s="1"/>
  <c r="M3" i="4"/>
  <c r="P3" i="4" s="1"/>
  <c r="P3" i="5" s="1"/>
  <c r="L3" i="4"/>
  <c r="L3" i="5" s="1"/>
  <c r="L3" i="6" s="1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C63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C62" i="3"/>
  <c r="P61" i="3"/>
  <c r="M61" i="3"/>
  <c r="J61" i="3"/>
  <c r="I61" i="3"/>
  <c r="H61" i="3"/>
  <c r="G61" i="3"/>
  <c r="F61" i="3"/>
  <c r="E61" i="3"/>
  <c r="D61" i="3"/>
  <c r="P60" i="3"/>
  <c r="O60" i="3"/>
  <c r="M60" i="3"/>
  <c r="L60" i="3"/>
  <c r="K60" i="3"/>
  <c r="J60" i="3"/>
  <c r="I60" i="3"/>
  <c r="H60" i="3"/>
  <c r="G60" i="3"/>
  <c r="F60" i="3"/>
  <c r="D60" i="3"/>
  <c r="C60" i="3"/>
  <c r="Q59" i="3"/>
  <c r="P59" i="3"/>
  <c r="O59" i="3"/>
  <c r="N59" i="3"/>
  <c r="M59" i="3"/>
  <c r="L59" i="3"/>
  <c r="K59" i="3"/>
  <c r="J59" i="3"/>
  <c r="I59" i="3"/>
  <c r="H59" i="3"/>
  <c r="G59" i="3"/>
  <c r="F59" i="3"/>
  <c r="E59" i="3"/>
  <c r="D59" i="3"/>
  <c r="C59" i="3"/>
  <c r="K58" i="3"/>
  <c r="I58" i="3"/>
  <c r="H58" i="3"/>
  <c r="G58" i="3"/>
  <c r="F58" i="3"/>
  <c r="D58" i="3"/>
  <c r="J57" i="3"/>
  <c r="H57" i="3"/>
  <c r="G57" i="3"/>
  <c r="F57" i="3"/>
  <c r="E57" i="3"/>
  <c r="D57" i="3"/>
  <c r="C57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C54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C53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C52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C51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C50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C49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C48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C45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C44" i="3"/>
  <c r="Q43" i="3"/>
  <c r="N43" i="3"/>
  <c r="K43" i="3"/>
  <c r="J43" i="3"/>
  <c r="H43" i="3"/>
  <c r="G43" i="3"/>
  <c r="F43" i="3"/>
  <c r="E43" i="3"/>
  <c r="C43" i="3"/>
  <c r="J42" i="3"/>
  <c r="I42" i="3"/>
  <c r="H42" i="3"/>
  <c r="G42" i="3"/>
  <c r="F42" i="3"/>
  <c r="E42" i="3"/>
  <c r="Q41" i="3"/>
  <c r="O41" i="3"/>
  <c r="N41" i="3"/>
  <c r="L41" i="3"/>
  <c r="K41" i="3"/>
  <c r="J41" i="3"/>
  <c r="I41" i="3"/>
  <c r="H41" i="3"/>
  <c r="G41" i="3"/>
  <c r="F41" i="3"/>
  <c r="E41" i="3"/>
  <c r="C41" i="3"/>
  <c r="Q40" i="3"/>
  <c r="O40" i="3"/>
  <c r="N40" i="3"/>
  <c r="L40" i="3"/>
  <c r="K40" i="3"/>
  <c r="J40" i="3"/>
  <c r="I40" i="3"/>
  <c r="H40" i="3"/>
  <c r="G40" i="3"/>
  <c r="F40" i="3"/>
  <c r="E40" i="3"/>
  <c r="C40" i="3"/>
  <c r="H39" i="3"/>
  <c r="G39" i="3"/>
  <c r="F39" i="3"/>
  <c r="E39" i="3"/>
  <c r="D39" i="3"/>
  <c r="C39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C36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C35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C34" i="3"/>
  <c r="Q33" i="3"/>
  <c r="O33" i="3"/>
  <c r="N33" i="3"/>
  <c r="L33" i="3"/>
  <c r="K33" i="3"/>
  <c r="J33" i="3"/>
  <c r="I33" i="3"/>
  <c r="H33" i="3"/>
  <c r="G33" i="3"/>
  <c r="F33" i="3"/>
  <c r="E33" i="3"/>
  <c r="C33" i="3"/>
  <c r="Q32" i="3"/>
  <c r="O32" i="3"/>
  <c r="N32" i="3"/>
  <c r="L32" i="3"/>
  <c r="K32" i="3"/>
  <c r="J32" i="3"/>
  <c r="I32" i="3"/>
  <c r="H32" i="3"/>
  <c r="G32" i="3"/>
  <c r="F32" i="3"/>
  <c r="E32" i="3"/>
  <c r="C32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C31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C30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C27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C26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C25" i="3"/>
  <c r="Q24" i="3"/>
  <c r="O24" i="3"/>
  <c r="N24" i="3"/>
  <c r="L24" i="3"/>
  <c r="K24" i="3"/>
  <c r="J24" i="3"/>
  <c r="I24" i="3"/>
  <c r="H24" i="3"/>
  <c r="G24" i="3"/>
  <c r="F24" i="3"/>
  <c r="E24" i="3"/>
  <c r="C24" i="3"/>
  <c r="P23" i="3"/>
  <c r="M23" i="3"/>
  <c r="K23" i="3"/>
  <c r="J23" i="3"/>
  <c r="H23" i="3"/>
  <c r="G23" i="3"/>
  <c r="F23" i="3"/>
  <c r="D23" i="3"/>
  <c r="C23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C22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C21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C18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C17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C16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C15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C14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C13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C12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D3" i="3"/>
  <c r="E3" i="3"/>
  <c r="F3" i="3"/>
  <c r="G3" i="3"/>
  <c r="H3" i="3"/>
  <c r="I3" i="3"/>
  <c r="J3" i="3"/>
  <c r="K3" i="3"/>
  <c r="L3" i="3"/>
  <c r="M3" i="3"/>
  <c r="N3" i="3"/>
  <c r="O3" i="3"/>
  <c r="P3" i="3"/>
  <c r="Q3" i="3"/>
  <c r="C3" i="3"/>
  <c r="Q63" i="2"/>
  <c r="P63" i="2"/>
  <c r="O63" i="2"/>
  <c r="V63" i="2" s="1"/>
  <c r="N63" i="2"/>
  <c r="M63" i="2"/>
  <c r="L63" i="2"/>
  <c r="X63" i="2" s="1"/>
  <c r="K63" i="2"/>
  <c r="J63" i="2"/>
  <c r="I63" i="2"/>
  <c r="H63" i="2"/>
  <c r="G63" i="2"/>
  <c r="F63" i="2"/>
  <c r="Y63" i="2" s="1"/>
  <c r="E63" i="2"/>
  <c r="D63" i="2"/>
  <c r="C63" i="2"/>
  <c r="U62" i="2"/>
  <c r="Q62" i="2"/>
  <c r="P62" i="2"/>
  <c r="V62" i="2" s="1"/>
  <c r="O62" i="2"/>
  <c r="N62" i="2"/>
  <c r="M62" i="2"/>
  <c r="L62" i="2"/>
  <c r="T62" i="2" s="1"/>
  <c r="K62" i="2"/>
  <c r="J62" i="2"/>
  <c r="I62" i="2"/>
  <c r="H62" i="2"/>
  <c r="G62" i="2"/>
  <c r="F62" i="2"/>
  <c r="Y62" i="2" s="1"/>
  <c r="E62" i="2"/>
  <c r="D62" i="2"/>
  <c r="C62" i="2"/>
  <c r="P61" i="2"/>
  <c r="M61" i="2"/>
  <c r="K61" i="2"/>
  <c r="K61" i="3" s="1"/>
  <c r="J61" i="2"/>
  <c r="I61" i="2"/>
  <c r="H61" i="2"/>
  <c r="G61" i="2"/>
  <c r="F61" i="2"/>
  <c r="Y61" i="2" s="1"/>
  <c r="E61" i="2"/>
  <c r="D61" i="2"/>
  <c r="C61" i="2"/>
  <c r="C61" i="3" s="1"/>
  <c r="U60" i="2"/>
  <c r="P60" i="2"/>
  <c r="O60" i="2"/>
  <c r="M60" i="2"/>
  <c r="L60" i="2"/>
  <c r="K60" i="2"/>
  <c r="J60" i="2"/>
  <c r="I60" i="2"/>
  <c r="H60" i="2"/>
  <c r="G60" i="2"/>
  <c r="F60" i="2"/>
  <c r="Y60" i="2" s="1"/>
  <c r="E60" i="2"/>
  <c r="E60" i="3" s="1"/>
  <c r="D60" i="2"/>
  <c r="C60" i="2"/>
  <c r="Q59" i="2"/>
  <c r="P59" i="2"/>
  <c r="O59" i="2"/>
  <c r="V59" i="2" s="1"/>
  <c r="N59" i="2"/>
  <c r="M59" i="2"/>
  <c r="L59" i="2"/>
  <c r="X59" i="2" s="1"/>
  <c r="K59" i="2"/>
  <c r="J59" i="2"/>
  <c r="I59" i="2"/>
  <c r="H59" i="2"/>
  <c r="G59" i="2"/>
  <c r="F59" i="2"/>
  <c r="Y59" i="2" s="1"/>
  <c r="E59" i="2"/>
  <c r="D59" i="2"/>
  <c r="C59" i="2"/>
  <c r="U58" i="2"/>
  <c r="N58" i="2"/>
  <c r="N58" i="3" s="1"/>
  <c r="K58" i="2"/>
  <c r="J58" i="2"/>
  <c r="J58" i="3" s="1"/>
  <c r="I58" i="2"/>
  <c r="H58" i="2"/>
  <c r="G58" i="2"/>
  <c r="F58" i="2"/>
  <c r="Y58" i="2" s="1"/>
  <c r="E58" i="2"/>
  <c r="E58" i="3" s="1"/>
  <c r="D58" i="2"/>
  <c r="C58" i="2"/>
  <c r="C58" i="3" s="1"/>
  <c r="K57" i="2"/>
  <c r="K57" i="3" s="1"/>
  <c r="J57" i="2"/>
  <c r="I57" i="2"/>
  <c r="I57" i="3" s="1"/>
  <c r="H57" i="2"/>
  <c r="G57" i="2"/>
  <c r="F57" i="2"/>
  <c r="Y57" i="2" s="1"/>
  <c r="E57" i="2"/>
  <c r="D57" i="2"/>
  <c r="C57" i="2"/>
  <c r="Q54" i="2"/>
  <c r="P54" i="2"/>
  <c r="O54" i="2"/>
  <c r="V54" i="2" s="1"/>
  <c r="N54" i="2"/>
  <c r="M54" i="2"/>
  <c r="L54" i="2"/>
  <c r="X54" i="2" s="1"/>
  <c r="K54" i="2"/>
  <c r="J54" i="2"/>
  <c r="I54" i="2"/>
  <c r="H54" i="2"/>
  <c r="G54" i="2"/>
  <c r="F54" i="2"/>
  <c r="Y54" i="2" s="1"/>
  <c r="E54" i="2"/>
  <c r="D54" i="2"/>
  <c r="C54" i="2"/>
  <c r="V53" i="2"/>
  <c r="U53" i="2"/>
  <c r="Q53" i="2"/>
  <c r="P53" i="2"/>
  <c r="O53" i="2"/>
  <c r="N53" i="2"/>
  <c r="M53" i="2"/>
  <c r="L53" i="2"/>
  <c r="T53" i="2" s="1"/>
  <c r="K53" i="2"/>
  <c r="J53" i="2"/>
  <c r="I53" i="2"/>
  <c r="H53" i="2"/>
  <c r="G53" i="2"/>
  <c r="F53" i="2"/>
  <c r="Y53" i="2" s="1"/>
  <c r="E53" i="2"/>
  <c r="D53" i="2"/>
  <c r="C53" i="2"/>
  <c r="Q52" i="2"/>
  <c r="P52" i="2"/>
  <c r="O52" i="2"/>
  <c r="V52" i="2" s="1"/>
  <c r="N52" i="2"/>
  <c r="M52" i="2"/>
  <c r="L52" i="2"/>
  <c r="X52" i="2" s="1"/>
  <c r="K52" i="2"/>
  <c r="J52" i="2"/>
  <c r="I52" i="2"/>
  <c r="H52" i="2"/>
  <c r="G52" i="2"/>
  <c r="F52" i="2"/>
  <c r="Y52" i="2" s="1"/>
  <c r="E52" i="2"/>
  <c r="D52" i="2"/>
  <c r="C52" i="2"/>
  <c r="V51" i="2"/>
  <c r="U51" i="2"/>
  <c r="Q51" i="2"/>
  <c r="P51" i="2"/>
  <c r="O51" i="2"/>
  <c r="N51" i="2"/>
  <c r="M51" i="2"/>
  <c r="L51" i="2"/>
  <c r="T51" i="2" s="1"/>
  <c r="K51" i="2"/>
  <c r="J51" i="2"/>
  <c r="I51" i="2"/>
  <c r="H51" i="2"/>
  <c r="G51" i="2"/>
  <c r="F51" i="2"/>
  <c r="Y51" i="2" s="1"/>
  <c r="E51" i="2"/>
  <c r="D51" i="2"/>
  <c r="C51" i="2"/>
  <c r="Q50" i="2"/>
  <c r="P50" i="2"/>
  <c r="O50" i="2"/>
  <c r="V50" i="2" s="1"/>
  <c r="N50" i="2"/>
  <c r="M50" i="2"/>
  <c r="X50" i="2" s="1"/>
  <c r="L50" i="2"/>
  <c r="T50" i="2" s="1"/>
  <c r="K50" i="2"/>
  <c r="J50" i="2"/>
  <c r="I50" i="2"/>
  <c r="H50" i="2"/>
  <c r="G50" i="2"/>
  <c r="F50" i="2"/>
  <c r="Y50" i="2" s="1"/>
  <c r="E50" i="2"/>
  <c r="D50" i="2"/>
  <c r="C50" i="2"/>
  <c r="V49" i="2"/>
  <c r="U49" i="2"/>
  <c r="Q49" i="2"/>
  <c r="P49" i="2"/>
  <c r="O49" i="2"/>
  <c r="N49" i="2"/>
  <c r="M49" i="2"/>
  <c r="L49" i="2"/>
  <c r="T49" i="2" s="1"/>
  <c r="K49" i="2"/>
  <c r="J49" i="2"/>
  <c r="I49" i="2"/>
  <c r="H49" i="2"/>
  <c r="G49" i="2"/>
  <c r="F49" i="2"/>
  <c r="Y49" i="2" s="1"/>
  <c r="E49" i="2"/>
  <c r="D49" i="2"/>
  <c r="C49" i="2"/>
  <c r="Q48" i="2"/>
  <c r="P48" i="2"/>
  <c r="O48" i="2"/>
  <c r="V48" i="2" s="1"/>
  <c r="N48" i="2"/>
  <c r="M48" i="2"/>
  <c r="X48" i="2" s="1"/>
  <c r="L48" i="2"/>
  <c r="T48" i="2" s="1"/>
  <c r="K48" i="2"/>
  <c r="J48" i="2"/>
  <c r="I48" i="2"/>
  <c r="H48" i="2"/>
  <c r="G48" i="2"/>
  <c r="F48" i="2"/>
  <c r="Y48" i="2" s="1"/>
  <c r="E48" i="2"/>
  <c r="D48" i="2"/>
  <c r="C48" i="2"/>
  <c r="V45" i="2"/>
  <c r="Q45" i="2"/>
  <c r="P45" i="2"/>
  <c r="O45" i="2"/>
  <c r="N45" i="2"/>
  <c r="M45" i="2"/>
  <c r="L45" i="2"/>
  <c r="X45" i="2" s="1"/>
  <c r="K45" i="2"/>
  <c r="J45" i="2"/>
  <c r="I45" i="2"/>
  <c r="H45" i="2"/>
  <c r="G45" i="2"/>
  <c r="F45" i="2"/>
  <c r="Y45" i="2" s="1"/>
  <c r="E45" i="2"/>
  <c r="D45" i="2"/>
  <c r="C45" i="2"/>
  <c r="T44" i="2"/>
  <c r="Q44" i="2"/>
  <c r="P44" i="2"/>
  <c r="O44" i="2"/>
  <c r="V44" i="2" s="1"/>
  <c r="N44" i="2"/>
  <c r="M44" i="2"/>
  <c r="L44" i="2"/>
  <c r="X44" i="2" s="1"/>
  <c r="K44" i="2"/>
  <c r="J44" i="2"/>
  <c r="I44" i="2"/>
  <c r="H44" i="2"/>
  <c r="G44" i="2"/>
  <c r="F44" i="2"/>
  <c r="Y44" i="2" s="1"/>
  <c r="E44" i="2"/>
  <c r="D44" i="2"/>
  <c r="C44" i="2"/>
  <c r="Q43" i="2"/>
  <c r="N43" i="2"/>
  <c r="K43" i="2"/>
  <c r="J43" i="2"/>
  <c r="I43" i="2"/>
  <c r="I43" i="3" s="1"/>
  <c r="H43" i="2"/>
  <c r="G43" i="2"/>
  <c r="F43" i="2"/>
  <c r="Y43" i="2" s="1"/>
  <c r="E43" i="2"/>
  <c r="D43" i="2"/>
  <c r="D43" i="3" s="1"/>
  <c r="C43" i="2"/>
  <c r="K42" i="2"/>
  <c r="K42" i="3" s="1"/>
  <c r="J42" i="2"/>
  <c r="I42" i="2"/>
  <c r="H42" i="2"/>
  <c r="G42" i="2"/>
  <c r="F42" i="2"/>
  <c r="Y42" i="2" s="1"/>
  <c r="E42" i="2"/>
  <c r="D42" i="2"/>
  <c r="D42" i="3" s="1"/>
  <c r="C42" i="2"/>
  <c r="C42" i="3" s="1"/>
  <c r="Q41" i="2"/>
  <c r="O41" i="2"/>
  <c r="N41" i="2"/>
  <c r="L41" i="2"/>
  <c r="K41" i="2"/>
  <c r="J41" i="2"/>
  <c r="I41" i="2"/>
  <c r="H41" i="2"/>
  <c r="G41" i="2"/>
  <c r="F41" i="2"/>
  <c r="Y41" i="2" s="1"/>
  <c r="E41" i="2"/>
  <c r="D41" i="2"/>
  <c r="D41" i="3" s="1"/>
  <c r="C41" i="2"/>
  <c r="Q40" i="2"/>
  <c r="O40" i="2"/>
  <c r="N40" i="2"/>
  <c r="L40" i="2"/>
  <c r="K40" i="2"/>
  <c r="J40" i="2"/>
  <c r="I40" i="2"/>
  <c r="H40" i="2"/>
  <c r="G40" i="2"/>
  <c r="F40" i="2"/>
  <c r="Y40" i="2" s="1"/>
  <c r="E40" i="2"/>
  <c r="D40" i="2"/>
  <c r="D40" i="3" s="1"/>
  <c r="C40" i="2"/>
  <c r="L39" i="2"/>
  <c r="K39" i="2"/>
  <c r="K39" i="3" s="1"/>
  <c r="J39" i="2"/>
  <c r="J39" i="3" s="1"/>
  <c r="I39" i="2"/>
  <c r="I39" i="3" s="1"/>
  <c r="H39" i="2"/>
  <c r="G39" i="2"/>
  <c r="F39" i="2"/>
  <c r="Y39" i="2" s="1"/>
  <c r="E39" i="2"/>
  <c r="D39" i="2"/>
  <c r="C39" i="2"/>
  <c r="Q36" i="2"/>
  <c r="V36" i="2" s="1"/>
  <c r="P36" i="2"/>
  <c r="O36" i="2"/>
  <c r="N36" i="2"/>
  <c r="M36" i="2"/>
  <c r="L36" i="2"/>
  <c r="X36" i="2" s="1"/>
  <c r="K36" i="2"/>
  <c r="J36" i="2"/>
  <c r="I36" i="2"/>
  <c r="H36" i="2"/>
  <c r="G36" i="2"/>
  <c r="F36" i="2"/>
  <c r="Y36" i="2" s="1"/>
  <c r="E36" i="2"/>
  <c r="D36" i="2"/>
  <c r="C36" i="2"/>
  <c r="Q35" i="2"/>
  <c r="P35" i="2"/>
  <c r="O35" i="2"/>
  <c r="V35" i="2" s="1"/>
  <c r="N35" i="2"/>
  <c r="M35" i="2"/>
  <c r="T35" i="2" s="1"/>
  <c r="L35" i="2"/>
  <c r="K35" i="2"/>
  <c r="J35" i="2"/>
  <c r="I35" i="2"/>
  <c r="H35" i="2"/>
  <c r="G35" i="2"/>
  <c r="F35" i="2"/>
  <c r="Y35" i="2" s="1"/>
  <c r="E35" i="2"/>
  <c r="D35" i="2"/>
  <c r="C35" i="2"/>
  <c r="Q34" i="2"/>
  <c r="V34" i="2" s="1"/>
  <c r="P34" i="2"/>
  <c r="O34" i="2"/>
  <c r="N34" i="2"/>
  <c r="M34" i="2"/>
  <c r="L34" i="2"/>
  <c r="X34" i="2" s="1"/>
  <c r="K34" i="2"/>
  <c r="J34" i="2"/>
  <c r="I34" i="2"/>
  <c r="H34" i="2"/>
  <c r="G34" i="2"/>
  <c r="F34" i="2"/>
  <c r="Y34" i="2" s="1"/>
  <c r="E34" i="2"/>
  <c r="D34" i="2"/>
  <c r="C34" i="2"/>
  <c r="Q33" i="2"/>
  <c r="O33" i="2"/>
  <c r="N33" i="2"/>
  <c r="L33" i="2"/>
  <c r="K33" i="2"/>
  <c r="J33" i="2"/>
  <c r="I33" i="2"/>
  <c r="H33" i="2"/>
  <c r="G33" i="2"/>
  <c r="F33" i="2"/>
  <c r="Y33" i="2" s="1"/>
  <c r="E33" i="2"/>
  <c r="D33" i="2"/>
  <c r="D33" i="3" s="1"/>
  <c r="C33" i="2"/>
  <c r="Q32" i="2"/>
  <c r="O32" i="2"/>
  <c r="N32" i="2"/>
  <c r="M32" i="2"/>
  <c r="M32" i="3" s="1"/>
  <c r="L32" i="2"/>
  <c r="K32" i="2"/>
  <c r="J32" i="2"/>
  <c r="I32" i="2"/>
  <c r="H32" i="2"/>
  <c r="G32" i="2"/>
  <c r="F32" i="2"/>
  <c r="Y32" i="2" s="1"/>
  <c r="E32" i="2"/>
  <c r="D32" i="2"/>
  <c r="D32" i="3" s="1"/>
  <c r="C32" i="2"/>
  <c r="Q31" i="2"/>
  <c r="P31" i="2"/>
  <c r="V31" i="2" s="1"/>
  <c r="O31" i="2"/>
  <c r="N31" i="2"/>
  <c r="M31" i="2"/>
  <c r="T31" i="2" s="1"/>
  <c r="L31" i="2"/>
  <c r="K31" i="2"/>
  <c r="J31" i="2"/>
  <c r="I31" i="2"/>
  <c r="H31" i="2"/>
  <c r="G31" i="2"/>
  <c r="F31" i="2"/>
  <c r="Y31" i="2" s="1"/>
  <c r="E31" i="2"/>
  <c r="D31" i="2"/>
  <c r="C31" i="2"/>
  <c r="Q30" i="2"/>
  <c r="V30" i="2" s="1"/>
  <c r="P30" i="2"/>
  <c r="O30" i="2"/>
  <c r="N30" i="2"/>
  <c r="M30" i="2"/>
  <c r="L30" i="2"/>
  <c r="X30" i="2" s="1"/>
  <c r="K30" i="2"/>
  <c r="J30" i="2"/>
  <c r="I30" i="2"/>
  <c r="H30" i="2"/>
  <c r="G30" i="2"/>
  <c r="F30" i="2"/>
  <c r="Y30" i="2" s="1"/>
  <c r="E30" i="2"/>
  <c r="D30" i="2"/>
  <c r="C30" i="2"/>
  <c r="Q27" i="2"/>
  <c r="P27" i="2"/>
  <c r="O27" i="2"/>
  <c r="V27" i="2" s="1"/>
  <c r="N27" i="2"/>
  <c r="M27" i="2"/>
  <c r="L27" i="2"/>
  <c r="X27" i="2" s="1"/>
  <c r="K27" i="2"/>
  <c r="J27" i="2"/>
  <c r="I27" i="2"/>
  <c r="H27" i="2"/>
  <c r="G27" i="2"/>
  <c r="F27" i="2"/>
  <c r="Y27" i="2" s="1"/>
  <c r="E27" i="2"/>
  <c r="D27" i="2"/>
  <c r="C27" i="2"/>
  <c r="U26" i="2"/>
  <c r="Q26" i="2"/>
  <c r="P26" i="2"/>
  <c r="O26" i="2"/>
  <c r="V26" i="2" s="1"/>
  <c r="N26" i="2"/>
  <c r="M26" i="2"/>
  <c r="L26" i="2"/>
  <c r="T26" i="2" s="1"/>
  <c r="K26" i="2"/>
  <c r="J26" i="2"/>
  <c r="I26" i="2"/>
  <c r="H26" i="2"/>
  <c r="G26" i="2"/>
  <c r="F26" i="2"/>
  <c r="Y26" i="2" s="1"/>
  <c r="E26" i="2"/>
  <c r="D26" i="2"/>
  <c r="C26" i="2"/>
  <c r="Q25" i="2"/>
  <c r="P25" i="2"/>
  <c r="O25" i="2"/>
  <c r="V25" i="2" s="1"/>
  <c r="N25" i="2"/>
  <c r="M25" i="2"/>
  <c r="L25" i="2"/>
  <c r="X25" i="2" s="1"/>
  <c r="K25" i="2"/>
  <c r="J25" i="2"/>
  <c r="I25" i="2"/>
  <c r="H25" i="2"/>
  <c r="G25" i="2"/>
  <c r="F25" i="2"/>
  <c r="Y25" i="2" s="1"/>
  <c r="E25" i="2"/>
  <c r="D25" i="2"/>
  <c r="C25" i="2"/>
  <c r="U24" i="2"/>
  <c r="Q24" i="2"/>
  <c r="O24" i="2"/>
  <c r="N24" i="2"/>
  <c r="L24" i="2"/>
  <c r="K24" i="2"/>
  <c r="J24" i="2"/>
  <c r="I24" i="2"/>
  <c r="H24" i="2"/>
  <c r="G24" i="2"/>
  <c r="F24" i="2"/>
  <c r="Y24" i="2" s="1"/>
  <c r="E24" i="2"/>
  <c r="D24" i="2"/>
  <c r="D24" i="3" s="1"/>
  <c r="C24" i="2"/>
  <c r="P23" i="2"/>
  <c r="M23" i="2"/>
  <c r="K23" i="2"/>
  <c r="J23" i="2"/>
  <c r="I23" i="2"/>
  <c r="I23" i="3" s="1"/>
  <c r="H23" i="2"/>
  <c r="G23" i="2"/>
  <c r="F23" i="2"/>
  <c r="Y23" i="2" s="1"/>
  <c r="E23" i="2"/>
  <c r="E23" i="3" s="1"/>
  <c r="D23" i="2"/>
  <c r="C23" i="2"/>
  <c r="U22" i="2"/>
  <c r="Q22" i="2"/>
  <c r="P22" i="2"/>
  <c r="O22" i="2"/>
  <c r="V22" i="2" s="1"/>
  <c r="N22" i="2"/>
  <c r="M22" i="2"/>
  <c r="L22" i="2"/>
  <c r="T22" i="2" s="1"/>
  <c r="K22" i="2"/>
  <c r="J22" i="2"/>
  <c r="I22" i="2"/>
  <c r="H22" i="2"/>
  <c r="G22" i="2"/>
  <c r="F22" i="2"/>
  <c r="Y22" i="2" s="1"/>
  <c r="E22" i="2"/>
  <c r="D22" i="2"/>
  <c r="C22" i="2"/>
  <c r="T21" i="2"/>
  <c r="Q21" i="2"/>
  <c r="P21" i="2"/>
  <c r="O21" i="2"/>
  <c r="V21" i="2" s="1"/>
  <c r="N21" i="2"/>
  <c r="M21" i="2"/>
  <c r="L21" i="2"/>
  <c r="X21" i="2" s="1"/>
  <c r="K21" i="2"/>
  <c r="J21" i="2"/>
  <c r="I21" i="2"/>
  <c r="H21" i="2"/>
  <c r="G21" i="2"/>
  <c r="F21" i="2"/>
  <c r="Y21" i="2" s="1"/>
  <c r="E21" i="2"/>
  <c r="D21" i="2"/>
  <c r="C21" i="2"/>
  <c r="Q18" i="2"/>
  <c r="P18" i="2"/>
  <c r="O18" i="2"/>
  <c r="V18" i="2" s="1"/>
  <c r="N18" i="2"/>
  <c r="M18" i="2"/>
  <c r="L18" i="2"/>
  <c r="X18" i="2" s="1"/>
  <c r="K18" i="2"/>
  <c r="J18" i="2"/>
  <c r="I18" i="2"/>
  <c r="H18" i="2"/>
  <c r="G18" i="2"/>
  <c r="F18" i="2"/>
  <c r="Y18" i="2" s="1"/>
  <c r="E18" i="2"/>
  <c r="D18" i="2"/>
  <c r="C18" i="2"/>
  <c r="U17" i="2"/>
  <c r="Q17" i="2"/>
  <c r="P17" i="2"/>
  <c r="O17" i="2"/>
  <c r="V17" i="2" s="1"/>
  <c r="N17" i="2"/>
  <c r="T17" i="2" s="1"/>
  <c r="M17" i="2"/>
  <c r="X17" i="2" s="1"/>
  <c r="L17" i="2"/>
  <c r="K17" i="2"/>
  <c r="J17" i="2"/>
  <c r="I17" i="2"/>
  <c r="H17" i="2"/>
  <c r="G17" i="2"/>
  <c r="F17" i="2"/>
  <c r="Y17" i="2" s="1"/>
  <c r="E17" i="2"/>
  <c r="D17" i="2"/>
  <c r="C17" i="2"/>
  <c r="Q16" i="2"/>
  <c r="P16" i="2"/>
  <c r="O16" i="2"/>
  <c r="V16" i="2" s="1"/>
  <c r="N16" i="2"/>
  <c r="T16" i="2" s="1"/>
  <c r="M16" i="2"/>
  <c r="L16" i="2"/>
  <c r="X16" i="2" s="1"/>
  <c r="K16" i="2"/>
  <c r="J16" i="2"/>
  <c r="I16" i="2"/>
  <c r="H16" i="2"/>
  <c r="G16" i="2"/>
  <c r="F16" i="2"/>
  <c r="Y16" i="2" s="1"/>
  <c r="E16" i="2"/>
  <c r="D16" i="2"/>
  <c r="C16" i="2"/>
  <c r="U15" i="2"/>
  <c r="Q15" i="2"/>
  <c r="P15" i="2"/>
  <c r="V15" i="2" s="1"/>
  <c r="O15" i="2"/>
  <c r="N15" i="2"/>
  <c r="T15" i="2" s="1"/>
  <c r="M15" i="2"/>
  <c r="X15" i="2" s="1"/>
  <c r="L15" i="2"/>
  <c r="K15" i="2"/>
  <c r="J15" i="2"/>
  <c r="I15" i="2"/>
  <c r="H15" i="2"/>
  <c r="G15" i="2"/>
  <c r="F15" i="2"/>
  <c r="Y15" i="2" s="1"/>
  <c r="E15" i="2"/>
  <c r="D15" i="2"/>
  <c r="C15" i="2"/>
  <c r="T14" i="2"/>
  <c r="Q14" i="2"/>
  <c r="P14" i="2"/>
  <c r="O14" i="2"/>
  <c r="V14" i="2" s="1"/>
  <c r="N14" i="2"/>
  <c r="M14" i="2"/>
  <c r="L14" i="2"/>
  <c r="X14" i="2" s="1"/>
  <c r="K14" i="2"/>
  <c r="J14" i="2"/>
  <c r="I14" i="2"/>
  <c r="H14" i="2"/>
  <c r="G14" i="2"/>
  <c r="F14" i="2"/>
  <c r="Y14" i="2" s="1"/>
  <c r="E14" i="2"/>
  <c r="D14" i="2"/>
  <c r="C14" i="2"/>
  <c r="U13" i="2"/>
  <c r="Q13" i="2"/>
  <c r="P13" i="2"/>
  <c r="V13" i="2" s="1"/>
  <c r="O13" i="2"/>
  <c r="N13" i="2"/>
  <c r="T13" i="2" s="1"/>
  <c r="M13" i="2"/>
  <c r="X13" i="2" s="1"/>
  <c r="L13" i="2"/>
  <c r="K13" i="2"/>
  <c r="J13" i="2"/>
  <c r="I13" i="2"/>
  <c r="H13" i="2"/>
  <c r="G13" i="2"/>
  <c r="F13" i="2"/>
  <c r="Y13" i="2" s="1"/>
  <c r="E13" i="2"/>
  <c r="D13" i="2"/>
  <c r="C13" i="2"/>
  <c r="Q12" i="2"/>
  <c r="P12" i="2"/>
  <c r="O12" i="2"/>
  <c r="V12" i="2" s="1"/>
  <c r="N12" i="2"/>
  <c r="M12" i="2"/>
  <c r="L12" i="2"/>
  <c r="X12" i="2" s="1"/>
  <c r="K12" i="2"/>
  <c r="J12" i="2"/>
  <c r="I12" i="2"/>
  <c r="H12" i="2"/>
  <c r="G12" i="2"/>
  <c r="F12" i="2"/>
  <c r="Y12" i="2" s="1"/>
  <c r="E12" i="2"/>
  <c r="D12" i="2"/>
  <c r="C12" i="2"/>
  <c r="T4" i="2"/>
  <c r="U4" i="2"/>
  <c r="V4" i="2"/>
  <c r="X4" i="2"/>
  <c r="Y4" i="2"/>
  <c r="T5" i="2"/>
  <c r="U5" i="2"/>
  <c r="V5" i="2"/>
  <c r="X5" i="2"/>
  <c r="Y5" i="2"/>
  <c r="T6" i="2"/>
  <c r="U6" i="2"/>
  <c r="V6" i="2"/>
  <c r="X6" i="2"/>
  <c r="Y6" i="2"/>
  <c r="T7" i="2"/>
  <c r="U7" i="2"/>
  <c r="V7" i="2"/>
  <c r="X7" i="2"/>
  <c r="Y7" i="2"/>
  <c r="T8" i="2"/>
  <c r="U8" i="2"/>
  <c r="V8" i="2"/>
  <c r="X8" i="2"/>
  <c r="Y8" i="2"/>
  <c r="T9" i="2"/>
  <c r="U9" i="2"/>
  <c r="V9" i="2"/>
  <c r="X9" i="2"/>
  <c r="Y9" i="2"/>
  <c r="Y3" i="2"/>
  <c r="X3" i="2"/>
  <c r="V3" i="2"/>
  <c r="U3" i="2"/>
  <c r="T3" i="2"/>
  <c r="D3" i="2"/>
  <c r="E3" i="2"/>
  <c r="F3" i="2"/>
  <c r="G3" i="2"/>
  <c r="H3" i="2"/>
  <c r="I3" i="2"/>
  <c r="J3" i="2"/>
  <c r="K3" i="2"/>
  <c r="L3" i="2"/>
  <c r="M3" i="2"/>
  <c r="N3" i="2"/>
  <c r="O3" i="2"/>
  <c r="P3" i="2"/>
  <c r="Q3" i="2"/>
  <c r="D4" i="2"/>
  <c r="E4" i="2"/>
  <c r="F4" i="2"/>
  <c r="G4" i="2"/>
  <c r="H4" i="2"/>
  <c r="I4" i="2"/>
  <c r="J4" i="2"/>
  <c r="K4" i="2"/>
  <c r="L4" i="2"/>
  <c r="M4" i="2"/>
  <c r="N4" i="2"/>
  <c r="O4" i="2"/>
  <c r="P4" i="2"/>
  <c r="Q4" i="2"/>
  <c r="D5" i="2"/>
  <c r="E5" i="2"/>
  <c r="F5" i="2"/>
  <c r="G5" i="2"/>
  <c r="H5" i="2"/>
  <c r="I5" i="2"/>
  <c r="J5" i="2"/>
  <c r="K5" i="2"/>
  <c r="L5" i="2"/>
  <c r="M5" i="2"/>
  <c r="N5" i="2"/>
  <c r="O5" i="2"/>
  <c r="P5" i="2"/>
  <c r="Q5" i="2"/>
  <c r="D6" i="2"/>
  <c r="E6" i="2"/>
  <c r="F6" i="2"/>
  <c r="G6" i="2"/>
  <c r="H6" i="2"/>
  <c r="I6" i="2"/>
  <c r="J6" i="2"/>
  <c r="K6" i="2"/>
  <c r="L6" i="2"/>
  <c r="M6" i="2"/>
  <c r="N6" i="2"/>
  <c r="O6" i="2"/>
  <c r="P6" i="2"/>
  <c r="Q6" i="2"/>
  <c r="D7" i="2"/>
  <c r="E7" i="2"/>
  <c r="F7" i="2"/>
  <c r="G7" i="2"/>
  <c r="H7" i="2"/>
  <c r="I7" i="2"/>
  <c r="J7" i="2"/>
  <c r="K7" i="2"/>
  <c r="L7" i="2"/>
  <c r="M7" i="2"/>
  <c r="N7" i="2"/>
  <c r="O7" i="2"/>
  <c r="P7" i="2"/>
  <c r="Q7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C5" i="2"/>
  <c r="C6" i="2"/>
  <c r="C7" i="2"/>
  <c r="C8" i="2"/>
  <c r="C9" i="2"/>
  <c r="C3" i="2"/>
  <c r="C4" i="2"/>
  <c r="AF63" i="1"/>
  <c r="AE63" i="1"/>
  <c r="AD63" i="1"/>
  <c r="AC63" i="1"/>
  <c r="AA63" i="1"/>
  <c r="Z63" i="1"/>
  <c r="Y63" i="1"/>
  <c r="AB63" i="1" s="1"/>
  <c r="AF62" i="1"/>
  <c r="AE62" i="1"/>
  <c r="AD62" i="1"/>
  <c r="AC62" i="1"/>
  <c r="AA62" i="1"/>
  <c r="Z62" i="1"/>
  <c r="Y62" i="1"/>
  <c r="AB62" i="1" s="1"/>
  <c r="AD61" i="1"/>
  <c r="AA61" i="1"/>
  <c r="Z61" i="1"/>
  <c r="AD60" i="1"/>
  <c r="AC60" i="1"/>
  <c r="Z60" i="1"/>
  <c r="Y60" i="1"/>
  <c r="AF59" i="1"/>
  <c r="AE59" i="1"/>
  <c r="AD59" i="1"/>
  <c r="AC59" i="1"/>
  <c r="AA59" i="1"/>
  <c r="Z59" i="1"/>
  <c r="Y59" i="1"/>
  <c r="AB59" i="1" s="1"/>
  <c r="AE58" i="1"/>
  <c r="AE54" i="1"/>
  <c r="AD54" i="1"/>
  <c r="AC54" i="1"/>
  <c r="AF54" i="1" s="1"/>
  <c r="AA54" i="1"/>
  <c r="Z54" i="1"/>
  <c r="Y54" i="1"/>
  <c r="AB54" i="1" s="1"/>
  <c r="AF53" i="1"/>
  <c r="AE53" i="1"/>
  <c r="AD53" i="1"/>
  <c r="AC53" i="1"/>
  <c r="AA53" i="1"/>
  <c r="Z53" i="1"/>
  <c r="Y53" i="1"/>
  <c r="AB53" i="1" s="1"/>
  <c r="AF52" i="1"/>
  <c r="AE52" i="1"/>
  <c r="AD52" i="1"/>
  <c r="AC52" i="1"/>
  <c r="AA52" i="1"/>
  <c r="Z52" i="1"/>
  <c r="Y52" i="1"/>
  <c r="AB52" i="1" s="1"/>
  <c r="AF51" i="1"/>
  <c r="AE51" i="1"/>
  <c r="AD51" i="1"/>
  <c r="AC51" i="1"/>
  <c r="AA51" i="1"/>
  <c r="Z51" i="1"/>
  <c r="Y51" i="1"/>
  <c r="AB51" i="1" s="1"/>
  <c r="AF50" i="1"/>
  <c r="AE50" i="1"/>
  <c r="AD50" i="1"/>
  <c r="AC50" i="1"/>
  <c r="AA50" i="1"/>
  <c r="Z50" i="1"/>
  <c r="Y50" i="1"/>
  <c r="AB50" i="1" s="1"/>
  <c r="AF49" i="1"/>
  <c r="AE49" i="1"/>
  <c r="AD49" i="1"/>
  <c r="AC49" i="1"/>
  <c r="AA49" i="1"/>
  <c r="Z49" i="1"/>
  <c r="Y49" i="1"/>
  <c r="AB49" i="1" s="1"/>
  <c r="AF48" i="1"/>
  <c r="AE48" i="1"/>
  <c r="AD48" i="1"/>
  <c r="AC48" i="1"/>
  <c r="AA48" i="1"/>
  <c r="Z48" i="1"/>
  <c r="Y48" i="1"/>
  <c r="AB48" i="1" s="1"/>
  <c r="AF45" i="1"/>
  <c r="AE45" i="1"/>
  <c r="AD45" i="1"/>
  <c r="AC45" i="1"/>
  <c r="AA45" i="1"/>
  <c r="Z45" i="1"/>
  <c r="Y45" i="1"/>
  <c r="AB45" i="1" s="1"/>
  <c r="AF44" i="1"/>
  <c r="AE44" i="1"/>
  <c r="AD44" i="1"/>
  <c r="AC44" i="1"/>
  <c r="AA44" i="1"/>
  <c r="AB44" i="1" s="1"/>
  <c r="Z44" i="1"/>
  <c r="Y44" i="1"/>
  <c r="AE43" i="1"/>
  <c r="AA43" i="1"/>
  <c r="AE41" i="1"/>
  <c r="AC41" i="1"/>
  <c r="AA41" i="1"/>
  <c r="Y41" i="1"/>
  <c r="AE40" i="1"/>
  <c r="AC40" i="1"/>
  <c r="AA40" i="1"/>
  <c r="Y40" i="1"/>
  <c r="AE39" i="1"/>
  <c r="AD39" i="1"/>
  <c r="AC39" i="1"/>
  <c r="AA39" i="1"/>
  <c r="AF36" i="1"/>
  <c r="AE36" i="1"/>
  <c r="AD36" i="1"/>
  <c r="AC36" i="1"/>
  <c r="AA36" i="1"/>
  <c r="Z36" i="1"/>
  <c r="AB36" i="1" s="1"/>
  <c r="Y36" i="1"/>
  <c r="AF35" i="1"/>
  <c r="AE35" i="1"/>
  <c r="AD35" i="1"/>
  <c r="AC35" i="1"/>
  <c r="AA35" i="1"/>
  <c r="Z35" i="1"/>
  <c r="AB35" i="1" s="1"/>
  <c r="Y35" i="1"/>
  <c r="AF34" i="1"/>
  <c r="AE34" i="1"/>
  <c r="AD34" i="1"/>
  <c r="AC34" i="1"/>
  <c r="AA34" i="1"/>
  <c r="Z34" i="1"/>
  <c r="AB34" i="1" s="1"/>
  <c r="Y34" i="1"/>
  <c r="AE33" i="1"/>
  <c r="AC33" i="1"/>
  <c r="AA33" i="1"/>
  <c r="Y33" i="1"/>
  <c r="AE32" i="1"/>
  <c r="AC32" i="1"/>
  <c r="AA32" i="1"/>
  <c r="Z32" i="1"/>
  <c r="AB32" i="1" s="1"/>
  <c r="Y32" i="1"/>
  <c r="AF31" i="1"/>
  <c r="AE31" i="1"/>
  <c r="AD31" i="1"/>
  <c r="AC31" i="1"/>
  <c r="AA31" i="1"/>
  <c r="Z31" i="1"/>
  <c r="AB31" i="1" s="1"/>
  <c r="Y31" i="1"/>
  <c r="AF30" i="1"/>
  <c r="AE30" i="1"/>
  <c r="AD30" i="1"/>
  <c r="AC30" i="1"/>
  <c r="AA30" i="1"/>
  <c r="Z30" i="1"/>
  <c r="AB30" i="1" s="1"/>
  <c r="Y30" i="1"/>
  <c r="AF27" i="1"/>
  <c r="AE27" i="1"/>
  <c r="AD27" i="1"/>
  <c r="AC27" i="1"/>
  <c r="AA27" i="1"/>
  <c r="Z27" i="1"/>
  <c r="Y27" i="1"/>
  <c r="AB27" i="1" s="1"/>
  <c r="AF26" i="1"/>
  <c r="AE26" i="1"/>
  <c r="AD26" i="1"/>
  <c r="AC26" i="1"/>
  <c r="AA26" i="1"/>
  <c r="Z26" i="1"/>
  <c r="Y26" i="1"/>
  <c r="AB26" i="1" s="1"/>
  <c r="AF25" i="1"/>
  <c r="AE25" i="1"/>
  <c r="AD25" i="1"/>
  <c r="AC25" i="1"/>
  <c r="AA25" i="1"/>
  <c r="Z25" i="1"/>
  <c r="Y25" i="1"/>
  <c r="AB25" i="1" s="1"/>
  <c r="AE24" i="1"/>
  <c r="AC24" i="1"/>
  <c r="AA24" i="1"/>
  <c r="Y24" i="1"/>
  <c r="AD23" i="1"/>
  <c r="Z23" i="1"/>
  <c r="AF22" i="1"/>
  <c r="AE22" i="1"/>
  <c r="AD22" i="1"/>
  <c r="AC22" i="1"/>
  <c r="AA22" i="1"/>
  <c r="Z22" i="1"/>
  <c r="Y22" i="1"/>
  <c r="AB22" i="1" s="1"/>
  <c r="AF21" i="1"/>
  <c r="AE21" i="1"/>
  <c r="AD21" i="1"/>
  <c r="AC21" i="1"/>
  <c r="AA21" i="1"/>
  <c r="Z21" i="1"/>
  <c r="Y21" i="1"/>
  <c r="AB21" i="1" s="1"/>
  <c r="AE18" i="1"/>
  <c r="AD18" i="1"/>
  <c r="AF18" i="1" s="1"/>
  <c r="AC18" i="1"/>
  <c r="AB18" i="1"/>
  <c r="AA18" i="1"/>
  <c r="Z18" i="1"/>
  <c r="Y18" i="1"/>
  <c r="AE17" i="1"/>
  <c r="AD17" i="1"/>
  <c r="AF17" i="1" s="1"/>
  <c r="AC17" i="1"/>
  <c r="AB17" i="1"/>
  <c r="AA17" i="1"/>
  <c r="Z17" i="1"/>
  <c r="Y17" i="1"/>
  <c r="AE16" i="1"/>
  <c r="AD16" i="1"/>
  <c r="AF16" i="1" s="1"/>
  <c r="AC16" i="1"/>
  <c r="AB16" i="1"/>
  <c r="AA16" i="1"/>
  <c r="Z16" i="1"/>
  <c r="Y16" i="1"/>
  <c r="AE15" i="1"/>
  <c r="AD15" i="1"/>
  <c r="AF15" i="1" s="1"/>
  <c r="AC15" i="1"/>
  <c r="AB15" i="1"/>
  <c r="AA15" i="1"/>
  <c r="Z15" i="1"/>
  <c r="Y15" i="1"/>
  <c r="AE14" i="1"/>
  <c r="AD14" i="1"/>
  <c r="AF14" i="1" s="1"/>
  <c r="AC14" i="1"/>
  <c r="AB14" i="1"/>
  <c r="AA14" i="1"/>
  <c r="Z14" i="1"/>
  <c r="Y14" i="1"/>
  <c r="AE13" i="1"/>
  <c r="AD13" i="1"/>
  <c r="AF13" i="1" s="1"/>
  <c r="AC13" i="1"/>
  <c r="AB13" i="1"/>
  <c r="AA13" i="1"/>
  <c r="Z13" i="1"/>
  <c r="Y13" i="1"/>
  <c r="AE12" i="1"/>
  <c r="AD12" i="1"/>
  <c r="AF12" i="1" s="1"/>
  <c r="AC12" i="1"/>
  <c r="AB12" i="1"/>
  <c r="AA12" i="1"/>
  <c r="Z12" i="1"/>
  <c r="Y12" i="1"/>
  <c r="Y4" i="1"/>
  <c r="AB4" i="1" s="1"/>
  <c r="Z4" i="1"/>
  <c r="AA4" i="1"/>
  <c r="AC4" i="1"/>
  <c r="AD4" i="1"/>
  <c r="AE4" i="1"/>
  <c r="AF4" i="1"/>
  <c r="Y5" i="1"/>
  <c r="AB5" i="1" s="1"/>
  <c r="Z5" i="1"/>
  <c r="AA5" i="1"/>
  <c r="AC5" i="1"/>
  <c r="AD5" i="1"/>
  <c r="AE5" i="1"/>
  <c r="AF5" i="1"/>
  <c r="Y6" i="1"/>
  <c r="AB6" i="1" s="1"/>
  <c r="Z6" i="1"/>
  <c r="AA6" i="1"/>
  <c r="AC6" i="1"/>
  <c r="AD6" i="1"/>
  <c r="AE6" i="1"/>
  <c r="AF6" i="1"/>
  <c r="Y7" i="1"/>
  <c r="AB7" i="1" s="1"/>
  <c r="Z7" i="1"/>
  <c r="AA7" i="1"/>
  <c r="AC7" i="1"/>
  <c r="AD7" i="1"/>
  <c r="AE7" i="1"/>
  <c r="AF7" i="1"/>
  <c r="Y8" i="1"/>
  <c r="AB8" i="1" s="1"/>
  <c r="Z8" i="1"/>
  <c r="AA8" i="1"/>
  <c r="AC8" i="1"/>
  <c r="AF8" i="1" s="1"/>
  <c r="AD8" i="1"/>
  <c r="AE8" i="1"/>
  <c r="Y9" i="1"/>
  <c r="AB9" i="1" s="1"/>
  <c r="Z9" i="1"/>
  <c r="AA9" i="1"/>
  <c r="AC9" i="1"/>
  <c r="AD9" i="1"/>
  <c r="AE9" i="1"/>
  <c r="AF9" i="1"/>
  <c r="AF3" i="1"/>
  <c r="AB3" i="1"/>
  <c r="AE3" i="1"/>
  <c r="AD3" i="1"/>
  <c r="AC3" i="1"/>
  <c r="Z3" i="1"/>
  <c r="AA3" i="1"/>
  <c r="Y3" i="1"/>
  <c r="T63" i="1"/>
  <c r="O63" i="1"/>
  <c r="N63" i="1"/>
  <c r="Q63" i="1" s="1"/>
  <c r="M63" i="1"/>
  <c r="P63" i="1" s="1"/>
  <c r="L63" i="1"/>
  <c r="T62" i="1"/>
  <c r="S62" i="1"/>
  <c r="Q62" i="1"/>
  <c r="N62" i="1"/>
  <c r="M62" i="1"/>
  <c r="P62" i="1" s="1"/>
  <c r="L62" i="1"/>
  <c r="O62" i="1" s="1"/>
  <c r="U62" i="1" s="1"/>
  <c r="T61" i="1"/>
  <c r="P61" i="1"/>
  <c r="N61" i="1"/>
  <c r="Q61" i="1" s="1"/>
  <c r="Q61" i="2" s="1"/>
  <c r="Q61" i="3" s="1"/>
  <c r="M61" i="1"/>
  <c r="L61" i="1"/>
  <c r="S61" i="1" s="1"/>
  <c r="T60" i="1"/>
  <c r="N60" i="1"/>
  <c r="Q60" i="1" s="1"/>
  <c r="M60" i="1"/>
  <c r="P60" i="1" s="1"/>
  <c r="L60" i="1"/>
  <c r="O60" i="1" s="1"/>
  <c r="T59" i="1"/>
  <c r="N59" i="1"/>
  <c r="Q59" i="1" s="1"/>
  <c r="M59" i="1"/>
  <c r="P59" i="1" s="1"/>
  <c r="L59" i="1"/>
  <c r="O59" i="1" s="1"/>
  <c r="U59" i="1" s="1"/>
  <c r="W59" i="1" s="1"/>
  <c r="T58" i="1"/>
  <c r="Q58" i="1"/>
  <c r="Q58" i="2" s="1"/>
  <c r="Q58" i="3" s="1"/>
  <c r="N58" i="1"/>
  <c r="AA58" i="1" s="1"/>
  <c r="M58" i="1"/>
  <c r="L58" i="1"/>
  <c r="O58" i="1" s="1"/>
  <c r="T57" i="1"/>
  <c r="P57" i="1"/>
  <c r="P57" i="2" s="1"/>
  <c r="P57" i="3" s="1"/>
  <c r="O57" i="1"/>
  <c r="O57" i="2" s="1"/>
  <c r="O57" i="3" s="1"/>
  <c r="N57" i="1"/>
  <c r="N57" i="2" s="1"/>
  <c r="N57" i="3" s="1"/>
  <c r="M57" i="1"/>
  <c r="Z57" i="1" s="1"/>
  <c r="L57" i="1"/>
  <c r="L57" i="2" s="1"/>
  <c r="L57" i="3" s="1"/>
  <c r="T54" i="1"/>
  <c r="S54" i="1"/>
  <c r="Q54" i="1"/>
  <c r="P54" i="1"/>
  <c r="N54" i="1"/>
  <c r="M54" i="1"/>
  <c r="L54" i="1"/>
  <c r="O54" i="1" s="1"/>
  <c r="U54" i="1" s="1"/>
  <c r="T53" i="1"/>
  <c r="Q53" i="1"/>
  <c r="N53" i="1"/>
  <c r="M53" i="1"/>
  <c r="P53" i="1" s="1"/>
  <c r="L53" i="1"/>
  <c r="S53" i="1" s="1"/>
  <c r="T52" i="1"/>
  <c r="Q52" i="1"/>
  <c r="N52" i="1"/>
  <c r="M52" i="1"/>
  <c r="P52" i="1" s="1"/>
  <c r="L52" i="1"/>
  <c r="O52" i="1" s="1"/>
  <c r="T51" i="1"/>
  <c r="O51" i="1"/>
  <c r="U51" i="1" s="1"/>
  <c r="W51" i="1" s="1"/>
  <c r="N51" i="1"/>
  <c r="Q51" i="1" s="1"/>
  <c r="M51" i="1"/>
  <c r="P51" i="1" s="1"/>
  <c r="L51" i="1"/>
  <c r="S51" i="1" s="1"/>
  <c r="T50" i="1"/>
  <c r="Q50" i="1"/>
  <c r="N50" i="1"/>
  <c r="M50" i="1"/>
  <c r="P50" i="1" s="1"/>
  <c r="L50" i="1"/>
  <c r="O50" i="1" s="1"/>
  <c r="U50" i="1" s="1"/>
  <c r="T49" i="1"/>
  <c r="Q49" i="1"/>
  <c r="O49" i="1"/>
  <c r="N49" i="1"/>
  <c r="M49" i="1"/>
  <c r="P49" i="1" s="1"/>
  <c r="L49" i="1"/>
  <c r="T48" i="1"/>
  <c r="S48" i="1"/>
  <c r="Q48" i="1"/>
  <c r="P48" i="1"/>
  <c r="N48" i="1"/>
  <c r="M48" i="1"/>
  <c r="L48" i="1"/>
  <c r="O48" i="1" s="1"/>
  <c r="U48" i="1" s="1"/>
  <c r="T45" i="1"/>
  <c r="N45" i="1"/>
  <c r="Q45" i="1" s="1"/>
  <c r="M45" i="1"/>
  <c r="P45" i="1" s="1"/>
  <c r="L45" i="1"/>
  <c r="O45" i="1" s="1"/>
  <c r="T44" i="1"/>
  <c r="Q44" i="1"/>
  <c r="N44" i="1"/>
  <c r="M44" i="1"/>
  <c r="P44" i="1" s="1"/>
  <c r="L44" i="1"/>
  <c r="O44" i="1" s="1"/>
  <c r="T43" i="1"/>
  <c r="N43" i="1"/>
  <c r="Q43" i="1" s="1"/>
  <c r="M43" i="1"/>
  <c r="P43" i="1" s="1"/>
  <c r="L43" i="1"/>
  <c r="T42" i="1"/>
  <c r="Q42" i="1"/>
  <c r="AE42" i="1" s="1"/>
  <c r="N42" i="1"/>
  <c r="AA42" i="1" s="1"/>
  <c r="M42" i="1"/>
  <c r="P42" i="1" s="1"/>
  <c r="AD42" i="1" s="1"/>
  <c r="L42" i="1"/>
  <c r="O42" i="1" s="1"/>
  <c r="O42" i="2" s="1"/>
  <c r="O42" i="3" s="1"/>
  <c r="T41" i="1"/>
  <c r="Q41" i="1"/>
  <c r="P41" i="1"/>
  <c r="P41" i="2" s="1"/>
  <c r="N41" i="1"/>
  <c r="M41" i="1"/>
  <c r="M41" i="2" s="1"/>
  <c r="M41" i="3" s="1"/>
  <c r="L41" i="1"/>
  <c r="S41" i="1" s="1"/>
  <c r="T40" i="1"/>
  <c r="Q40" i="1"/>
  <c r="N40" i="1"/>
  <c r="M40" i="1"/>
  <c r="P40" i="1" s="1"/>
  <c r="P40" i="2" s="1"/>
  <c r="P40" i="3" s="1"/>
  <c r="L40" i="1"/>
  <c r="O40" i="1" s="1"/>
  <c r="T39" i="1"/>
  <c r="O39" i="1"/>
  <c r="Y39" i="1" s="1"/>
  <c r="N39" i="1"/>
  <c r="Q39" i="1" s="1"/>
  <c r="Q39" i="2" s="1"/>
  <c r="Q39" i="3" s="1"/>
  <c r="M39" i="1"/>
  <c r="P39" i="1" s="1"/>
  <c r="Z39" i="1" s="1"/>
  <c r="L39" i="1"/>
  <c r="T36" i="1"/>
  <c r="P36" i="1"/>
  <c r="N36" i="1"/>
  <c r="Q36" i="1" s="1"/>
  <c r="M36" i="1"/>
  <c r="L36" i="1"/>
  <c r="O36" i="1" s="1"/>
  <c r="T35" i="1"/>
  <c r="W35" i="1" s="1"/>
  <c r="Q35" i="1"/>
  <c r="P35" i="1"/>
  <c r="O35" i="1"/>
  <c r="U35" i="1" s="1"/>
  <c r="N35" i="1"/>
  <c r="M35" i="1"/>
  <c r="L35" i="1"/>
  <c r="T34" i="1"/>
  <c r="Q34" i="1"/>
  <c r="N34" i="1"/>
  <c r="M34" i="1"/>
  <c r="P34" i="1" s="1"/>
  <c r="L34" i="1"/>
  <c r="O34" i="1" s="1"/>
  <c r="T33" i="1"/>
  <c r="O33" i="1"/>
  <c r="N33" i="1"/>
  <c r="Q33" i="1" s="1"/>
  <c r="M33" i="1"/>
  <c r="P33" i="1" s="1"/>
  <c r="AD33" i="1" s="1"/>
  <c r="AF33" i="1" s="1"/>
  <c r="L33" i="1"/>
  <c r="T32" i="1"/>
  <c r="Q32" i="1"/>
  <c r="P32" i="1"/>
  <c r="AD32" i="1" s="1"/>
  <c r="AF32" i="1" s="1"/>
  <c r="N32" i="1"/>
  <c r="S32" i="1" s="1"/>
  <c r="M32" i="1"/>
  <c r="L32" i="1"/>
  <c r="O32" i="1" s="1"/>
  <c r="U32" i="1" s="1"/>
  <c r="T31" i="1"/>
  <c r="Q31" i="1"/>
  <c r="N31" i="1"/>
  <c r="M31" i="1"/>
  <c r="P31" i="1" s="1"/>
  <c r="L31" i="1"/>
  <c r="S31" i="1" s="1"/>
  <c r="T30" i="1"/>
  <c r="N30" i="1"/>
  <c r="Q30" i="1" s="1"/>
  <c r="M30" i="1"/>
  <c r="P30" i="1" s="1"/>
  <c r="L30" i="1"/>
  <c r="O30" i="1" s="1"/>
  <c r="U30" i="1" s="1"/>
  <c r="T27" i="1"/>
  <c r="R36" i="1"/>
  <c r="R45" i="1" s="1"/>
  <c r="R54" i="1" s="1"/>
  <c r="R63" i="1" s="1"/>
  <c r="Q27" i="1"/>
  <c r="P27" i="1"/>
  <c r="O27" i="1"/>
  <c r="U27" i="1" s="1"/>
  <c r="W27" i="1" s="1"/>
  <c r="N27" i="1"/>
  <c r="M27" i="1"/>
  <c r="L27" i="1"/>
  <c r="T26" i="1"/>
  <c r="S26" i="1"/>
  <c r="R35" i="1"/>
  <c r="R44" i="1" s="1"/>
  <c r="R53" i="1" s="1"/>
  <c r="R62" i="1" s="1"/>
  <c r="Q26" i="1"/>
  <c r="P26" i="1"/>
  <c r="N26" i="1"/>
  <c r="M26" i="1"/>
  <c r="L26" i="1"/>
  <c r="O26" i="1" s="1"/>
  <c r="U26" i="1" s="1"/>
  <c r="T25" i="1"/>
  <c r="N25" i="1"/>
  <c r="Q25" i="1" s="1"/>
  <c r="M25" i="1"/>
  <c r="P25" i="1" s="1"/>
  <c r="L25" i="1"/>
  <c r="O25" i="1" s="1"/>
  <c r="T24" i="1"/>
  <c r="Q24" i="1"/>
  <c r="P24" i="1"/>
  <c r="P24" i="2" s="1"/>
  <c r="P24" i="3" s="1"/>
  <c r="N24" i="1"/>
  <c r="M24" i="1"/>
  <c r="M24" i="2" s="1"/>
  <c r="M24" i="3" s="1"/>
  <c r="L24" i="1"/>
  <c r="O24" i="1" s="1"/>
  <c r="T23" i="1"/>
  <c r="P23" i="1"/>
  <c r="N23" i="1"/>
  <c r="Q23" i="1" s="1"/>
  <c r="M23" i="1"/>
  <c r="L23" i="1"/>
  <c r="L23" i="2" s="1"/>
  <c r="L23" i="3" s="1"/>
  <c r="T22" i="1"/>
  <c r="R31" i="1"/>
  <c r="R40" i="1" s="1"/>
  <c r="R49" i="1" s="1"/>
  <c r="R58" i="1" s="1"/>
  <c r="N22" i="1"/>
  <c r="Q22" i="1" s="1"/>
  <c r="M22" i="1"/>
  <c r="P22" i="1" s="1"/>
  <c r="L22" i="1"/>
  <c r="O22" i="1" s="1"/>
  <c r="T21" i="1"/>
  <c r="P21" i="1"/>
  <c r="O21" i="1"/>
  <c r="N21" i="1"/>
  <c r="Q21" i="1" s="1"/>
  <c r="M21" i="1"/>
  <c r="L21" i="1"/>
  <c r="T18" i="1"/>
  <c r="S18" i="1"/>
  <c r="Q18" i="1"/>
  <c r="P18" i="1"/>
  <c r="O18" i="1"/>
  <c r="U18" i="1" s="1"/>
  <c r="N18" i="1"/>
  <c r="M18" i="1"/>
  <c r="L18" i="1"/>
  <c r="T17" i="1"/>
  <c r="N17" i="1"/>
  <c r="Q17" i="1" s="1"/>
  <c r="M17" i="1"/>
  <c r="P17" i="1" s="1"/>
  <c r="L17" i="1"/>
  <c r="S17" i="1" s="1"/>
  <c r="T16" i="1"/>
  <c r="R34" i="1"/>
  <c r="R43" i="1" s="1"/>
  <c r="R52" i="1" s="1"/>
  <c r="R61" i="1" s="1"/>
  <c r="P16" i="1"/>
  <c r="O16" i="1"/>
  <c r="N16" i="1"/>
  <c r="Q16" i="1" s="1"/>
  <c r="M16" i="1"/>
  <c r="L16" i="1"/>
  <c r="S16" i="1" s="1"/>
  <c r="T15" i="1"/>
  <c r="S15" i="1"/>
  <c r="V15" i="1" s="1"/>
  <c r="R33" i="1"/>
  <c r="R42" i="1" s="1"/>
  <c r="R51" i="1" s="1"/>
  <c r="R60" i="1" s="1"/>
  <c r="P15" i="1"/>
  <c r="O15" i="1"/>
  <c r="U15" i="1" s="1"/>
  <c r="N15" i="1"/>
  <c r="Q15" i="1" s="1"/>
  <c r="M15" i="1"/>
  <c r="L15" i="1"/>
  <c r="T14" i="1"/>
  <c r="R32" i="1"/>
  <c r="R41" i="1" s="1"/>
  <c r="R50" i="1" s="1"/>
  <c r="R59" i="1" s="1"/>
  <c r="P14" i="1"/>
  <c r="N14" i="1"/>
  <c r="Q14" i="1" s="1"/>
  <c r="M14" i="1"/>
  <c r="L14" i="1"/>
  <c r="S14" i="1" s="1"/>
  <c r="T13" i="1"/>
  <c r="O13" i="1"/>
  <c r="U13" i="1" s="1"/>
  <c r="W13" i="1" s="1"/>
  <c r="N13" i="1"/>
  <c r="Q13" i="1" s="1"/>
  <c r="M13" i="1"/>
  <c r="P13" i="1" s="1"/>
  <c r="L13" i="1"/>
  <c r="S13" i="1" s="1"/>
  <c r="V13" i="1" s="1"/>
  <c r="T12" i="1"/>
  <c r="S12" i="1"/>
  <c r="V12" i="1" s="1"/>
  <c r="R30" i="1"/>
  <c r="R39" i="1" s="1"/>
  <c r="R48" i="1" s="1"/>
  <c r="R57" i="1" s="1"/>
  <c r="Q12" i="1"/>
  <c r="P12" i="1"/>
  <c r="O12" i="1"/>
  <c r="U12" i="1" s="1"/>
  <c r="W12" i="1" s="1"/>
  <c r="N12" i="1"/>
  <c r="M12" i="1"/>
  <c r="L12" i="1"/>
  <c r="T9" i="1"/>
  <c r="N9" i="1"/>
  <c r="Q9" i="1" s="1"/>
  <c r="M9" i="1"/>
  <c r="P9" i="1" s="1"/>
  <c r="L9" i="1"/>
  <c r="O9" i="1" s="1"/>
  <c r="U9" i="1" s="1"/>
  <c r="W9" i="1" s="1"/>
  <c r="T8" i="1"/>
  <c r="O8" i="1"/>
  <c r="N8" i="1"/>
  <c r="Q8" i="1" s="1"/>
  <c r="M8" i="1"/>
  <c r="P8" i="1" s="1"/>
  <c r="L8" i="1"/>
  <c r="T7" i="1"/>
  <c r="Q7" i="1"/>
  <c r="P7" i="1"/>
  <c r="O7" i="1"/>
  <c r="U7" i="1" s="1"/>
  <c r="W7" i="1" s="1"/>
  <c r="N7" i="1"/>
  <c r="S7" i="1" s="1"/>
  <c r="V7" i="1" s="1"/>
  <c r="M7" i="1"/>
  <c r="L7" i="1"/>
  <c r="T6" i="1"/>
  <c r="S6" i="1"/>
  <c r="Q6" i="1"/>
  <c r="N6" i="1"/>
  <c r="M6" i="1"/>
  <c r="P6" i="1" s="1"/>
  <c r="L6" i="1"/>
  <c r="O6" i="1" s="1"/>
  <c r="U6" i="1" s="1"/>
  <c r="T5" i="1"/>
  <c r="N5" i="1"/>
  <c r="Q5" i="1" s="1"/>
  <c r="M5" i="1"/>
  <c r="P5" i="1" s="1"/>
  <c r="L5" i="1"/>
  <c r="S5" i="1" s="1"/>
  <c r="T4" i="1"/>
  <c r="Q4" i="1"/>
  <c r="P4" i="1"/>
  <c r="O4" i="1"/>
  <c r="U4" i="1" s="1"/>
  <c r="N4" i="1"/>
  <c r="M4" i="1"/>
  <c r="L4" i="1"/>
  <c r="S4" i="1" s="1"/>
  <c r="V4" i="1" s="1"/>
  <c r="T3" i="1"/>
  <c r="W3" i="1" s="1"/>
  <c r="S3" i="1"/>
  <c r="P3" i="1"/>
  <c r="O3" i="1"/>
  <c r="U3" i="1" s="1"/>
  <c r="N3" i="1"/>
  <c r="Q3" i="1" s="1"/>
  <c r="M3" i="1"/>
  <c r="L3" i="1"/>
  <c r="O3" i="4" l="1"/>
  <c r="U3" i="4" s="1"/>
  <c r="W3" i="4" s="1"/>
  <c r="Y3" i="4"/>
  <c r="P3" i="6"/>
  <c r="S3" i="4"/>
  <c r="M3" i="5"/>
  <c r="T3" i="5" s="1"/>
  <c r="Z3" i="4"/>
  <c r="AD3" i="4"/>
  <c r="Y60" i="5"/>
  <c r="T58" i="5"/>
  <c r="U52" i="5"/>
  <c r="U50" i="5"/>
  <c r="U42" i="5"/>
  <c r="T40" i="5"/>
  <c r="U32" i="5"/>
  <c r="T32" i="5"/>
  <c r="U34" i="5"/>
  <c r="Y21" i="5"/>
  <c r="U22" i="5"/>
  <c r="Y17" i="5"/>
  <c r="Y14" i="5"/>
  <c r="T15" i="5"/>
  <c r="T12" i="5"/>
  <c r="Y30" i="5"/>
  <c r="T30" i="5"/>
  <c r="T36" i="5"/>
  <c r="T14" i="5"/>
  <c r="Y16" i="5"/>
  <c r="T13" i="5"/>
  <c r="T9" i="5"/>
  <c r="T5" i="5"/>
  <c r="T17" i="5"/>
  <c r="T21" i="5"/>
  <c r="T23" i="5"/>
  <c r="T25" i="5"/>
  <c r="T27" i="5"/>
  <c r="T31" i="5"/>
  <c r="T33" i="5"/>
  <c r="T35" i="5"/>
  <c r="T39" i="5"/>
  <c r="T41" i="5"/>
  <c r="T43" i="5"/>
  <c r="T45" i="5"/>
  <c r="T49" i="5"/>
  <c r="T51" i="5"/>
  <c r="T53" i="5"/>
  <c r="T57" i="5"/>
  <c r="T59" i="5"/>
  <c r="T61" i="5"/>
  <c r="T63" i="5"/>
  <c r="U3" i="5"/>
  <c r="U5" i="5"/>
  <c r="U7" i="5"/>
  <c r="U9" i="5"/>
  <c r="U13" i="5"/>
  <c r="U15" i="5"/>
  <c r="U25" i="5"/>
  <c r="U27" i="5"/>
  <c r="U31" i="5"/>
  <c r="U33" i="5"/>
  <c r="U35" i="5"/>
  <c r="U39" i="5"/>
  <c r="U43" i="5"/>
  <c r="U45" i="5"/>
  <c r="U49" i="5"/>
  <c r="U51" i="5"/>
  <c r="U53" i="5"/>
  <c r="U57" i="5"/>
  <c r="U59" i="5"/>
  <c r="U61" i="5"/>
  <c r="U63" i="5"/>
  <c r="Z44" i="4"/>
  <c r="AB44" i="4" s="1"/>
  <c r="AD44" i="4"/>
  <c r="AF44" i="4" s="1"/>
  <c r="U44" i="4"/>
  <c r="W44" i="4" s="1"/>
  <c r="Q34" i="4"/>
  <c r="AE34" i="4" s="1"/>
  <c r="S35" i="4"/>
  <c r="Z35" i="4"/>
  <c r="AB35" i="4" s="1"/>
  <c r="S33" i="4"/>
  <c r="Z33" i="4"/>
  <c r="Z34" i="4"/>
  <c r="Y32" i="4"/>
  <c r="AB32" i="4" s="1"/>
  <c r="AC32" i="4"/>
  <c r="AF32" i="4" s="1"/>
  <c r="AC30" i="4"/>
  <c r="AF30" i="4" s="1"/>
  <c r="AC34" i="4"/>
  <c r="Y34" i="4"/>
  <c r="Y30" i="4"/>
  <c r="AB30" i="4" s="1"/>
  <c r="P22" i="4"/>
  <c r="AD22" i="4" s="1"/>
  <c r="AF22" i="4" s="1"/>
  <c r="Q24" i="4"/>
  <c r="AE24" i="4" s="1"/>
  <c r="AA21" i="4"/>
  <c r="S21" i="4"/>
  <c r="AA22" i="4"/>
  <c r="Y24" i="4"/>
  <c r="S25" i="4"/>
  <c r="Z25" i="4"/>
  <c r="AA25" i="4"/>
  <c r="P24" i="4"/>
  <c r="AD24" i="4" s="1"/>
  <c r="AA23" i="4"/>
  <c r="Z23" i="4"/>
  <c r="Z39" i="4"/>
  <c r="S41" i="4"/>
  <c r="AA41" i="4"/>
  <c r="Z42" i="4"/>
  <c r="U42" i="4"/>
  <c r="W42" i="4" s="1"/>
  <c r="AC42" i="4"/>
  <c r="AF42" i="4" s="1"/>
  <c r="Y42" i="4"/>
  <c r="AB42" i="4" s="1"/>
  <c r="Y43" i="4"/>
  <c r="AA43" i="4"/>
  <c r="S43" i="4"/>
  <c r="Z43" i="4"/>
  <c r="Z41" i="4"/>
  <c r="S39" i="4"/>
  <c r="AA39" i="4"/>
  <c r="Z61" i="4"/>
  <c r="S61" i="4"/>
  <c r="AA51" i="4"/>
  <c r="Y52" i="4"/>
  <c r="AB52" i="4" s="1"/>
  <c r="AC52" i="4"/>
  <c r="AF52" i="4" s="1"/>
  <c r="Y50" i="4"/>
  <c r="AB50" i="4" s="1"/>
  <c r="AC50" i="4"/>
  <c r="AF50" i="4"/>
  <c r="AD48" i="4"/>
  <c r="AF48" i="4" s="1"/>
  <c r="U48" i="4"/>
  <c r="W48" i="4" s="1"/>
  <c r="AB48" i="4"/>
  <c r="U60" i="4"/>
  <c r="W60" i="4" s="1"/>
  <c r="AA60" i="4"/>
  <c r="AB60" i="4" s="1"/>
  <c r="AF60" i="4"/>
  <c r="Q60" i="4"/>
  <c r="AE60" i="4" s="1"/>
  <c r="AA61" i="4"/>
  <c r="S63" i="4"/>
  <c r="O63" i="4"/>
  <c r="AA62" i="4"/>
  <c r="Z63" i="4"/>
  <c r="Z62" i="4"/>
  <c r="S62" i="4"/>
  <c r="U62" i="4"/>
  <c r="W62" i="4" s="1"/>
  <c r="O62" i="4"/>
  <c r="AC62" i="4" s="1"/>
  <c r="AF62" i="4" s="1"/>
  <c r="O61" i="4"/>
  <c r="AC61" i="4" s="1"/>
  <c r="AF61" i="4" s="1"/>
  <c r="Y59" i="4"/>
  <c r="AF59" i="4"/>
  <c r="Z59" i="4"/>
  <c r="AB59" i="4" s="1"/>
  <c r="Q58" i="4"/>
  <c r="AE58" i="4" s="1"/>
  <c r="Z58" i="4"/>
  <c r="O58" i="4"/>
  <c r="AC58" i="4" s="1"/>
  <c r="AF58" i="4" s="1"/>
  <c r="S58" i="4"/>
  <c r="AA57" i="4"/>
  <c r="W4" i="4"/>
  <c r="W17" i="4"/>
  <c r="W26" i="4"/>
  <c r="W36" i="4"/>
  <c r="W7" i="4"/>
  <c r="V49" i="4"/>
  <c r="W30" i="4"/>
  <c r="W40" i="4"/>
  <c r="W50" i="4"/>
  <c r="V6" i="4"/>
  <c r="V4" i="4"/>
  <c r="W12" i="4"/>
  <c r="W16" i="4"/>
  <c r="V31" i="4"/>
  <c r="W27" i="4"/>
  <c r="W32" i="4"/>
  <c r="W52" i="4"/>
  <c r="U59" i="4"/>
  <c r="W59" i="4" s="1"/>
  <c r="U63" i="4"/>
  <c r="W63" i="4" s="1"/>
  <c r="U7" i="4"/>
  <c r="V7" i="4" s="1"/>
  <c r="O6" i="4"/>
  <c r="U6" i="4" s="1"/>
  <c r="W6" i="4" s="1"/>
  <c r="Q8" i="4"/>
  <c r="U8" i="4" s="1"/>
  <c r="S12" i="4"/>
  <c r="V12" i="4" s="1"/>
  <c r="O13" i="4"/>
  <c r="U13" i="4" s="1"/>
  <c r="W13" i="4" s="1"/>
  <c r="S14" i="4"/>
  <c r="V14" i="4" s="1"/>
  <c r="O15" i="4"/>
  <c r="U15" i="4" s="1"/>
  <c r="V15" i="4" s="1"/>
  <c r="S16" i="4"/>
  <c r="V16" i="4" s="1"/>
  <c r="O17" i="4"/>
  <c r="U17" i="4" s="1"/>
  <c r="V17" i="4" s="1"/>
  <c r="S18" i="4"/>
  <c r="V18" i="4" s="1"/>
  <c r="O21" i="4"/>
  <c r="S22" i="4"/>
  <c r="O23" i="4"/>
  <c r="Y23" i="4" s="1"/>
  <c r="S24" i="4"/>
  <c r="O25" i="4"/>
  <c r="S26" i="4"/>
  <c r="V26" i="4" s="1"/>
  <c r="O27" i="4"/>
  <c r="U27" i="4" s="1"/>
  <c r="V27" i="4" s="1"/>
  <c r="S30" i="4"/>
  <c r="V30" i="4" s="1"/>
  <c r="O31" i="4"/>
  <c r="U31" i="4" s="1"/>
  <c r="W31" i="4" s="1"/>
  <c r="S32" i="4"/>
  <c r="V32" i="4" s="1"/>
  <c r="O33" i="4"/>
  <c r="Y33" i="4" s="1"/>
  <c r="S34" i="4"/>
  <c r="O35" i="4"/>
  <c r="U35" i="4" s="1"/>
  <c r="W35" i="4" s="1"/>
  <c r="S36" i="4"/>
  <c r="V36" i="4" s="1"/>
  <c r="O39" i="4"/>
  <c r="S40" i="4"/>
  <c r="V40" i="4" s="1"/>
  <c r="O41" i="4"/>
  <c r="S42" i="4"/>
  <c r="O43" i="4"/>
  <c r="S44" i="4"/>
  <c r="V44" i="4" s="1"/>
  <c r="O45" i="4"/>
  <c r="U45" i="4" s="1"/>
  <c r="W45" i="4" s="1"/>
  <c r="S48" i="4"/>
  <c r="O49" i="4"/>
  <c r="U49" i="4" s="1"/>
  <c r="W49" i="4" s="1"/>
  <c r="S50" i="4"/>
  <c r="V50" i="4" s="1"/>
  <c r="O51" i="4"/>
  <c r="Y51" i="4" s="1"/>
  <c r="AB51" i="4" s="1"/>
  <c r="S52" i="4"/>
  <c r="V52" i="4" s="1"/>
  <c r="O53" i="4"/>
  <c r="U53" i="4" s="1"/>
  <c r="V53" i="4" s="1"/>
  <c r="S54" i="4"/>
  <c r="V54" i="4" s="1"/>
  <c r="P57" i="4"/>
  <c r="O9" i="4"/>
  <c r="U9" i="4" s="1"/>
  <c r="V9" i="4" s="1"/>
  <c r="O4" i="4"/>
  <c r="U4" i="4" s="1"/>
  <c r="N61" i="2"/>
  <c r="N61" i="3" s="1"/>
  <c r="AE61" i="1"/>
  <c r="P58" i="1"/>
  <c r="M58" i="2"/>
  <c r="M58" i="3" s="1"/>
  <c r="Q57" i="1"/>
  <c r="Y57" i="1"/>
  <c r="AC57" i="1"/>
  <c r="Y61" i="1"/>
  <c r="AB61" i="1" s="1"/>
  <c r="L61" i="2"/>
  <c r="Q60" i="2"/>
  <c r="Q60" i="3" s="1"/>
  <c r="AE60" i="1"/>
  <c r="AF60" i="1" s="1"/>
  <c r="U60" i="1"/>
  <c r="W60" i="1" s="1"/>
  <c r="AA60" i="1"/>
  <c r="AB60" i="1" s="1"/>
  <c r="N60" i="2"/>
  <c r="N60" i="3" s="1"/>
  <c r="U58" i="1"/>
  <c r="W58" i="1" s="1"/>
  <c r="AC58" i="1"/>
  <c r="L58" i="2"/>
  <c r="Y58" i="1"/>
  <c r="O58" i="2"/>
  <c r="O58" i="3" s="1"/>
  <c r="AD57" i="1"/>
  <c r="M57" i="2"/>
  <c r="M57" i="3" s="1"/>
  <c r="AB39" i="1"/>
  <c r="P39" i="2"/>
  <c r="P39" i="3" s="1"/>
  <c r="M39" i="2"/>
  <c r="M39" i="3" s="1"/>
  <c r="N39" i="2"/>
  <c r="N39" i="3" s="1"/>
  <c r="AF39" i="1"/>
  <c r="U39" i="1"/>
  <c r="W39" i="1" s="1"/>
  <c r="O39" i="2"/>
  <c r="L39" i="3"/>
  <c r="N42" i="2"/>
  <c r="N42" i="3" s="1"/>
  <c r="Q42" i="2"/>
  <c r="Q42" i="3" s="1"/>
  <c r="Y43" i="1"/>
  <c r="AB43" i="1" s="1"/>
  <c r="O43" i="1"/>
  <c r="L43" i="2"/>
  <c r="L43" i="3" s="1"/>
  <c r="P43" i="2"/>
  <c r="AD43" i="1"/>
  <c r="Z43" i="1"/>
  <c r="M43" i="2"/>
  <c r="M43" i="3" s="1"/>
  <c r="AC42" i="1"/>
  <c r="AF42" i="1" s="1"/>
  <c r="L42" i="2"/>
  <c r="L42" i="3" s="1"/>
  <c r="Y42" i="1"/>
  <c r="P42" i="2"/>
  <c r="P42" i="3" s="1"/>
  <c r="M42" i="2"/>
  <c r="Z42" i="1"/>
  <c r="V41" i="2"/>
  <c r="P41" i="3"/>
  <c r="AB41" i="1"/>
  <c r="X41" i="2"/>
  <c r="Z41" i="1"/>
  <c r="AD41" i="1"/>
  <c r="AF41" i="1" s="1"/>
  <c r="M40" i="2"/>
  <c r="AD40" i="1"/>
  <c r="AF40" i="1" s="1"/>
  <c r="V40" i="2"/>
  <c r="AB40" i="1"/>
  <c r="Z40" i="1"/>
  <c r="P33" i="2"/>
  <c r="Z33" i="1"/>
  <c r="AB33" i="1" s="1"/>
  <c r="M33" i="2"/>
  <c r="P32" i="2"/>
  <c r="P32" i="3" s="1"/>
  <c r="V32" i="1"/>
  <c r="X32" i="2"/>
  <c r="AD24" i="1"/>
  <c r="AF24" i="1" s="1"/>
  <c r="T24" i="2"/>
  <c r="AB24" i="1"/>
  <c r="Z24" i="1"/>
  <c r="V24" i="2"/>
  <c r="U24" i="1"/>
  <c r="Q23" i="2"/>
  <c r="Q23" i="3" s="1"/>
  <c r="AE23" i="1"/>
  <c r="S23" i="1"/>
  <c r="AA23" i="1"/>
  <c r="N23" i="2"/>
  <c r="N23" i="3" s="1"/>
  <c r="X60" i="2"/>
  <c r="X62" i="2"/>
  <c r="T57" i="2"/>
  <c r="T59" i="2"/>
  <c r="T63" i="2"/>
  <c r="U57" i="2"/>
  <c r="U59" i="2"/>
  <c r="U61" i="2"/>
  <c r="U63" i="2"/>
  <c r="X49" i="2"/>
  <c r="X51" i="2"/>
  <c r="X53" i="2"/>
  <c r="T52" i="2"/>
  <c r="T54" i="2"/>
  <c r="U48" i="2"/>
  <c r="U50" i="2"/>
  <c r="U52" i="2"/>
  <c r="U54" i="2"/>
  <c r="U40" i="2"/>
  <c r="U42" i="2"/>
  <c r="U44" i="2"/>
  <c r="T41" i="2"/>
  <c r="T43" i="2"/>
  <c r="T45" i="2"/>
  <c r="U39" i="2"/>
  <c r="U41" i="2"/>
  <c r="U43" i="2"/>
  <c r="U45" i="2"/>
  <c r="U31" i="2"/>
  <c r="U33" i="2"/>
  <c r="U35" i="2"/>
  <c r="X31" i="2"/>
  <c r="X35" i="2"/>
  <c r="T30" i="2"/>
  <c r="T32" i="2"/>
  <c r="T34" i="2"/>
  <c r="T36" i="2"/>
  <c r="U30" i="2"/>
  <c r="U32" i="2"/>
  <c r="U34" i="2"/>
  <c r="U36" i="2"/>
  <c r="X22" i="2"/>
  <c r="X24" i="2"/>
  <c r="X26" i="2"/>
  <c r="T23" i="2"/>
  <c r="T25" i="2"/>
  <c r="T27" i="2"/>
  <c r="U21" i="2"/>
  <c r="U23" i="2"/>
  <c r="U25" i="2"/>
  <c r="U27" i="2"/>
  <c r="T12" i="2"/>
  <c r="T18" i="2"/>
  <c r="U12" i="2"/>
  <c r="U14" i="2"/>
  <c r="U16" i="2"/>
  <c r="U18" i="2"/>
  <c r="W31" i="1"/>
  <c r="W15" i="1"/>
  <c r="U36" i="1"/>
  <c r="U44" i="1"/>
  <c r="U52" i="1"/>
  <c r="U33" i="1"/>
  <c r="W33" i="1" s="1"/>
  <c r="W53" i="1"/>
  <c r="V3" i="1"/>
  <c r="V18" i="1"/>
  <c r="U22" i="1"/>
  <c r="W22" i="1" s="1"/>
  <c r="U40" i="1"/>
  <c r="W40" i="1" s="1"/>
  <c r="U8" i="1"/>
  <c r="W8" i="1" s="1"/>
  <c r="U21" i="1"/>
  <c r="W21" i="1" s="1"/>
  <c r="V6" i="1"/>
  <c r="U25" i="1"/>
  <c r="W25" i="1" s="1"/>
  <c r="V31" i="1"/>
  <c r="U34" i="1"/>
  <c r="U49" i="1"/>
  <c r="W49" i="1" s="1"/>
  <c r="V51" i="1"/>
  <c r="W6" i="1"/>
  <c r="V26" i="1"/>
  <c r="U42" i="1"/>
  <c r="U43" i="1"/>
  <c r="W43" i="1" s="1"/>
  <c r="U45" i="1"/>
  <c r="W45" i="1" s="1"/>
  <c r="W26" i="1"/>
  <c r="W48" i="1"/>
  <c r="O5" i="1"/>
  <c r="U5" i="1" s="1"/>
  <c r="W5" i="1" s="1"/>
  <c r="W18" i="1"/>
  <c r="S42" i="1"/>
  <c r="V42" i="1" s="1"/>
  <c r="W54" i="1"/>
  <c r="W62" i="1"/>
  <c r="V54" i="1"/>
  <c r="O14" i="1"/>
  <c r="U14" i="1" s="1"/>
  <c r="W14" i="1" s="1"/>
  <c r="S24" i="1"/>
  <c r="W32" i="1"/>
  <c r="S35" i="1"/>
  <c r="V35" i="1" s="1"/>
  <c r="W42" i="1"/>
  <c r="S49" i="1"/>
  <c r="V49" i="1" s="1"/>
  <c r="S50" i="1"/>
  <c r="V50" i="1" s="1"/>
  <c r="V62" i="1"/>
  <c r="W4" i="1"/>
  <c r="O17" i="1"/>
  <c r="U17" i="1" s="1"/>
  <c r="V17" i="1" s="1"/>
  <c r="W24" i="1"/>
  <c r="S27" i="1"/>
  <c r="V27" i="1" s="1"/>
  <c r="O31" i="1"/>
  <c r="U31" i="1" s="1"/>
  <c r="S36" i="1"/>
  <c r="V36" i="1" s="1"/>
  <c r="W50" i="1"/>
  <c r="O53" i="1"/>
  <c r="U53" i="1" s="1"/>
  <c r="V53" i="1" s="1"/>
  <c r="S57" i="1"/>
  <c r="S58" i="1"/>
  <c r="V58" i="1" s="1"/>
  <c r="S63" i="1"/>
  <c r="V63" i="1" s="1"/>
  <c r="S9" i="1"/>
  <c r="V9" i="1" s="1"/>
  <c r="S21" i="1"/>
  <c r="V21" i="1" s="1"/>
  <c r="O23" i="1"/>
  <c r="S30" i="1"/>
  <c r="V30" i="1" s="1"/>
  <c r="W36" i="1"/>
  <c r="O41" i="1"/>
  <c r="U41" i="1" s="1"/>
  <c r="V41" i="1" s="1"/>
  <c r="S43" i="1"/>
  <c r="S44" i="1"/>
  <c r="V44" i="1" s="1"/>
  <c r="O61" i="1"/>
  <c r="S8" i="1"/>
  <c r="V8" i="1" s="1"/>
  <c r="S22" i="1"/>
  <c r="W30" i="1"/>
  <c r="S33" i="1"/>
  <c r="W44" i="1"/>
  <c r="S52" i="1"/>
  <c r="V52" i="1" s="1"/>
  <c r="S25" i="1"/>
  <c r="S34" i="1"/>
  <c r="V34" i="1" s="1"/>
  <c r="S39" i="1"/>
  <c r="S40" i="1"/>
  <c r="W52" i="1"/>
  <c r="S59" i="1"/>
  <c r="V59" i="1" s="1"/>
  <c r="S60" i="1"/>
  <c r="U63" i="1"/>
  <c r="U16" i="1"/>
  <c r="W16" i="1" s="1"/>
  <c r="W34" i="1"/>
  <c r="S45" i="1"/>
  <c r="V48" i="1"/>
  <c r="W63" i="1"/>
  <c r="AB3" i="4" l="1"/>
  <c r="AC3" i="4"/>
  <c r="AF3" i="4" s="1"/>
  <c r="O3" i="5"/>
  <c r="M3" i="6"/>
  <c r="X3" i="5"/>
  <c r="U34" i="4"/>
  <c r="W34" i="4" s="1"/>
  <c r="AA34" i="4"/>
  <c r="AB34" i="4" s="1"/>
  <c r="AF34" i="4"/>
  <c r="AB33" i="4"/>
  <c r="U33" i="4"/>
  <c r="W33" i="4" s="1"/>
  <c r="AC33" i="4"/>
  <c r="AF33" i="4" s="1"/>
  <c r="Z22" i="4"/>
  <c r="AB22" i="4" s="1"/>
  <c r="U22" i="4"/>
  <c r="W22" i="4" s="1"/>
  <c r="U24" i="4"/>
  <c r="W24" i="4" s="1"/>
  <c r="AF24" i="4"/>
  <c r="AA24" i="4"/>
  <c r="U25" i="4"/>
  <c r="W25" i="4" s="1"/>
  <c r="AC25" i="4"/>
  <c r="AF25" i="4" s="1"/>
  <c r="Y25" i="4"/>
  <c r="AB25" i="4" s="1"/>
  <c r="Z24" i="4"/>
  <c r="AB24" i="4" s="1"/>
  <c r="AB23" i="4"/>
  <c r="U23" i="4"/>
  <c r="V23" i="4" s="1"/>
  <c r="AC23" i="4"/>
  <c r="AF23" i="4" s="1"/>
  <c r="U21" i="4"/>
  <c r="W21" i="4" s="1"/>
  <c r="AC21" i="4"/>
  <c r="AF21" i="4" s="1"/>
  <c r="Y21" i="4"/>
  <c r="AB21" i="4" s="1"/>
  <c r="V42" i="4"/>
  <c r="U43" i="4"/>
  <c r="V43" i="4" s="1"/>
  <c r="AC43" i="4"/>
  <c r="AF43" i="4" s="1"/>
  <c r="AB43" i="4"/>
  <c r="U41" i="4"/>
  <c r="AC41" i="4"/>
  <c r="AF41" i="4" s="1"/>
  <c r="Y41" i="4"/>
  <c r="AB41" i="4" s="1"/>
  <c r="U39" i="4"/>
  <c r="W39" i="4" s="1"/>
  <c r="AC39" i="4"/>
  <c r="AF39" i="4" s="1"/>
  <c r="Y39" i="4"/>
  <c r="AB39" i="4" s="1"/>
  <c r="U51" i="4"/>
  <c r="AC51" i="4"/>
  <c r="AF51" i="4" s="1"/>
  <c r="V48" i="4"/>
  <c r="V60" i="4"/>
  <c r="Y63" i="4"/>
  <c r="AB63" i="4" s="1"/>
  <c r="AC63" i="4"/>
  <c r="AF63" i="4" s="1"/>
  <c r="V63" i="4"/>
  <c r="V62" i="4"/>
  <c r="Y62" i="4"/>
  <c r="AB62" i="4" s="1"/>
  <c r="Y61" i="4"/>
  <c r="AB61" i="4" s="1"/>
  <c r="U61" i="4"/>
  <c r="W61" i="4" s="1"/>
  <c r="AA58" i="4"/>
  <c r="Y58" i="4"/>
  <c r="AB58" i="4" s="1"/>
  <c r="U58" i="4"/>
  <c r="U57" i="4"/>
  <c r="W57" i="4" s="1"/>
  <c r="AD57" i="4"/>
  <c r="AF57" i="4" s="1"/>
  <c r="Z57" i="4"/>
  <c r="AB57" i="4" s="1"/>
  <c r="W8" i="4"/>
  <c r="V8" i="4"/>
  <c r="V59" i="4"/>
  <c r="V45" i="4"/>
  <c r="V35" i="4"/>
  <c r="W15" i="4"/>
  <c r="V3" i="4"/>
  <c r="V13" i="4"/>
  <c r="W9" i="4"/>
  <c r="W53" i="4"/>
  <c r="W43" i="4"/>
  <c r="T61" i="2"/>
  <c r="AF58" i="1"/>
  <c r="P58" i="2"/>
  <c r="AD58" i="1"/>
  <c r="X58" i="2"/>
  <c r="Z58" i="1"/>
  <c r="AB58" i="1" s="1"/>
  <c r="Q57" i="2"/>
  <c r="AE57" i="1"/>
  <c r="AF57" i="1" s="1"/>
  <c r="U57" i="1"/>
  <c r="W57" i="1" s="1"/>
  <c r="AA57" i="1"/>
  <c r="AB57" i="1" s="1"/>
  <c r="U61" i="1"/>
  <c r="V61" i="1" s="1"/>
  <c r="O61" i="2"/>
  <c r="AC61" i="1"/>
  <c r="AF61" i="1" s="1"/>
  <c r="X61" i="2"/>
  <c r="L61" i="3"/>
  <c r="V60" i="2"/>
  <c r="V60" i="1"/>
  <c r="T60" i="2"/>
  <c r="T58" i="2"/>
  <c r="L58" i="3"/>
  <c r="X57" i="2"/>
  <c r="V39" i="1"/>
  <c r="X39" i="2"/>
  <c r="T39" i="2"/>
  <c r="O39" i="3"/>
  <c r="V39" i="2"/>
  <c r="AC43" i="1"/>
  <c r="AF43" i="1" s="1"/>
  <c r="O43" i="2"/>
  <c r="O43" i="3" s="1"/>
  <c r="P43" i="3"/>
  <c r="V43" i="2"/>
  <c r="V43" i="1"/>
  <c r="X43" i="2"/>
  <c r="AB42" i="1"/>
  <c r="M42" i="3"/>
  <c r="T42" i="2"/>
  <c r="V42" i="2"/>
  <c r="X42" i="2"/>
  <c r="W41" i="1"/>
  <c r="M40" i="3"/>
  <c r="T40" i="2"/>
  <c r="X40" i="2"/>
  <c r="V33" i="2"/>
  <c r="P33" i="3"/>
  <c r="T33" i="2"/>
  <c r="X33" i="2"/>
  <c r="M33" i="3"/>
  <c r="V33" i="1"/>
  <c r="V32" i="2"/>
  <c r="U23" i="1"/>
  <c r="V23" i="1" s="1"/>
  <c r="O23" i="2"/>
  <c r="AC23" i="1"/>
  <c r="AF23" i="1" s="1"/>
  <c r="Y23" i="1"/>
  <c r="AB23" i="1" s="1"/>
  <c r="V24" i="1"/>
  <c r="X23" i="2"/>
  <c r="W17" i="1"/>
  <c r="V45" i="1"/>
  <c r="V40" i="1"/>
  <c r="V14" i="1"/>
  <c r="V22" i="1"/>
  <c r="V5" i="1"/>
  <c r="V25" i="1"/>
  <c r="V16" i="1"/>
  <c r="O3" i="6" l="1"/>
  <c r="V3" i="5"/>
  <c r="V34" i="4"/>
  <c r="V33" i="4"/>
  <c r="V22" i="4"/>
  <c r="V24" i="4"/>
  <c r="V25" i="4"/>
  <c r="W23" i="4"/>
  <c r="V21" i="4"/>
  <c r="V39" i="4"/>
  <c r="V41" i="4"/>
  <c r="W41" i="4"/>
  <c r="V61" i="4"/>
  <c r="W51" i="4"/>
  <c r="V51" i="4"/>
  <c r="W58" i="4"/>
  <c r="V58" i="4"/>
  <c r="V57" i="4"/>
  <c r="P58" i="3"/>
  <c r="V58" i="2"/>
  <c r="Q57" i="3"/>
  <c r="V57" i="2"/>
  <c r="V57" i="1"/>
  <c r="W61" i="1"/>
  <c r="V61" i="2"/>
  <c r="O61" i="3"/>
  <c r="O23" i="3"/>
  <c r="V23" i="2"/>
  <c r="W23" i="1"/>
</calcChain>
</file>

<file path=xl/sharedStrings.xml><?xml version="1.0" encoding="utf-8"?>
<sst xmlns="http://schemas.openxmlformats.org/spreadsheetml/2006/main" count="672" uniqueCount="33">
  <si>
    <t>T1</t>
  </si>
  <si>
    <t>Day</t>
  </si>
  <si>
    <t>Tet</t>
  </si>
  <si>
    <t>Spec</t>
  </si>
  <si>
    <t>Kan</t>
  </si>
  <si>
    <t>Tk</t>
  </si>
  <si>
    <t>Total</t>
  </si>
  <si>
    <t>Dil</t>
  </si>
  <si>
    <t>TK AVG</t>
  </si>
  <si>
    <t>S AVG</t>
  </si>
  <si>
    <t>Tot AVG</t>
  </si>
  <si>
    <t>TK %</t>
  </si>
  <si>
    <t>S %</t>
  </si>
  <si>
    <t>TK % SD</t>
  </si>
  <si>
    <t>TK SD</t>
  </si>
  <si>
    <t>S % SD</t>
  </si>
  <si>
    <t>S SD</t>
  </si>
  <si>
    <t>100:0</t>
  </si>
  <si>
    <t>T2</t>
  </si>
  <si>
    <t>0:100</t>
  </si>
  <si>
    <t>T3</t>
  </si>
  <si>
    <t>50:50</t>
  </si>
  <si>
    <t>T4</t>
  </si>
  <si>
    <t>70:30</t>
  </si>
  <si>
    <t>T5</t>
  </si>
  <si>
    <t>30:70</t>
  </si>
  <si>
    <t>T6</t>
  </si>
  <si>
    <t>90:10</t>
  </si>
  <si>
    <t>T7</t>
  </si>
  <si>
    <t>10:90</t>
  </si>
  <si>
    <t>TK</t>
  </si>
  <si>
    <t>SK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</si>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</sst>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49" fontId="1" fillId="0" borderId="0" xfId="0" applyNumberFormat="1" applyFont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Alignment="1">
      <alignment horizontal="center"/>
    </xf>
    <xf numFmtId="1" fontId="0" fillId="0" borderId="0" xfId="0" applyNumberFormat="1" applyAlignment="1">
      <alignment horizontal="center"/>
    </xf>
    <xf numFmtId="1" fontId="0" fillId="0" borderId="5" xfId="0" applyNumberForma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5" xfId="0" applyFill="1" applyBorder="1" applyAlignment="1">
      <alignment horizontal="center"/>
    </xf>
    <xf numFmtId="1" fontId="0" fillId="0" borderId="0" xfId="0" applyNumberFormat="1" applyFill="1" applyAlignment="1">
      <alignment horizontal="center"/>
    </xf>
    <xf numFmtId="1" fontId="0" fillId="0" borderId="5" xfId="0" applyNumberFormat="1" applyFill="1" applyBorder="1" applyAlignment="1">
      <alignment horizontal="center"/>
    </xf>
    <xf numFmtId="0" fontId="0" fillId="0" borderId="0" xfId="0" applyFill="1"/>
    <xf numFmtId="1" fontId="0" fillId="0" borderId="0" xfId="0" applyNumberFormat="1" applyFill="1" applyBorder="1" applyAlignment="1">
      <alignment horizontal="center"/>
    </xf>
    <xf numFmtId="0" fontId="0" fillId="0" borderId="0" xfId="0" applyBorder="1"/>
    <xf numFmtId="0" fontId="0" fillId="0" borderId="6" xfId="0" applyBorder="1" applyAlignment="1">
      <alignment horizontal="center"/>
    </xf>
    <xf numFmtId="2" fontId="0" fillId="0" borderId="0" xfId="0" applyNumberFormat="1" applyAlignment="1">
      <alignment horizontal="center"/>
    </xf>
    <xf numFmtId="2" fontId="0" fillId="0" borderId="6" xfId="0" applyNumberFormat="1" applyBorder="1" applyAlignment="1">
      <alignment horizontal="center"/>
    </xf>
    <xf numFmtId="2" fontId="0" fillId="0" borderId="5" xfId="0" applyNumberFormat="1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0" xfId="0" applyNumberFormat="1"/>
    <xf numFmtId="1" fontId="1" fillId="2" borderId="1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1" fontId="0" fillId="0" borderId="0" xfId="0" applyNumberFormat="1" applyAlignment="1">
      <alignment horizontal="center"/>
    </xf>
    <xf numFmtId="11" fontId="0" fillId="0" borderId="6" xfId="0" applyNumberFormat="1" applyBorder="1" applyAlignment="1">
      <alignment horizontal="center"/>
    </xf>
    <xf numFmtId="11" fontId="0" fillId="0" borderId="5" xfId="0" applyNumberFormat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F58F19-906F-417A-A90F-41F060EFDE28}">
  <dimension ref="A2:AF64"/>
  <sheetViews>
    <sheetView zoomScale="70" zoomScaleNormal="70" workbookViewId="0"/>
  </sheetViews>
  <sheetFormatPr defaultRowHeight="15" x14ac:dyDescent="0.25"/>
  <sheetData>
    <row r="2" spans="1:32" x14ac:dyDescent="0.25">
      <c r="A2" s="1" t="s">
        <v>0</v>
      </c>
      <c r="B2" s="2" t="s">
        <v>1</v>
      </c>
      <c r="C2" s="33" t="s">
        <v>2</v>
      </c>
      <c r="D2" s="33"/>
      <c r="E2" s="34"/>
      <c r="F2" s="32" t="s">
        <v>3</v>
      </c>
      <c r="G2" s="33"/>
      <c r="H2" s="34"/>
      <c r="I2" s="32" t="s">
        <v>4</v>
      </c>
      <c r="J2" s="33"/>
      <c r="K2" s="34"/>
      <c r="L2" s="32" t="s">
        <v>5</v>
      </c>
      <c r="M2" s="33"/>
      <c r="N2" s="34"/>
      <c r="O2" s="32" t="s">
        <v>6</v>
      </c>
      <c r="P2" s="33"/>
      <c r="Q2" s="34"/>
      <c r="R2" s="3" t="s">
        <v>7</v>
      </c>
      <c r="S2" s="2" t="s">
        <v>8</v>
      </c>
      <c r="T2" s="2" t="s">
        <v>9</v>
      </c>
      <c r="U2" s="2" t="s">
        <v>10</v>
      </c>
      <c r="V2" s="2" t="s">
        <v>11</v>
      </c>
      <c r="W2" s="4" t="s">
        <v>12</v>
      </c>
      <c r="X2" s="17"/>
      <c r="Y2" s="30" t="s">
        <v>13</v>
      </c>
      <c r="Z2" s="30"/>
      <c r="AA2" s="31"/>
      <c r="AB2" s="2" t="s">
        <v>14</v>
      </c>
      <c r="AC2" s="32" t="s">
        <v>15</v>
      </c>
      <c r="AD2" s="33"/>
      <c r="AE2" s="34"/>
      <c r="AF2" s="5" t="s">
        <v>16</v>
      </c>
    </row>
    <row r="3" spans="1:32" x14ac:dyDescent="0.25">
      <c r="A3" s="6" t="s">
        <v>17</v>
      </c>
      <c r="B3" s="7">
        <v>1</v>
      </c>
      <c r="C3" s="11">
        <v>6</v>
      </c>
      <c r="D3" s="11">
        <v>10</v>
      </c>
      <c r="E3" s="12">
        <v>3</v>
      </c>
      <c r="F3" s="11">
        <v>0</v>
      </c>
      <c r="G3" s="11">
        <v>0</v>
      </c>
      <c r="H3" s="12">
        <v>0</v>
      </c>
      <c r="I3" s="11">
        <v>11</v>
      </c>
      <c r="J3" s="11">
        <v>10</v>
      </c>
      <c r="K3" s="12">
        <v>9</v>
      </c>
      <c r="L3" s="13">
        <f>SUM(C3+I3)/2</f>
        <v>8.5</v>
      </c>
      <c r="M3" s="13">
        <f t="shared" ref="M3:N3" si="0">SUM(D3+J3)/2</f>
        <v>10</v>
      </c>
      <c r="N3" s="14">
        <f t="shared" si="0"/>
        <v>6</v>
      </c>
      <c r="O3" s="13">
        <f>SUM(F3+L3)</f>
        <v>8.5</v>
      </c>
      <c r="P3" s="13">
        <f t="shared" ref="P3:Q9" si="1">SUM(G3+M3)</f>
        <v>10</v>
      </c>
      <c r="Q3" s="14">
        <f t="shared" si="1"/>
        <v>6</v>
      </c>
      <c r="R3" s="12">
        <v>6</v>
      </c>
      <c r="S3" s="14">
        <f>SUM(L3:N3)/3</f>
        <v>8.1666666666666661</v>
      </c>
      <c r="T3" s="14">
        <f>SUM(F3:H3)/3</f>
        <v>0</v>
      </c>
      <c r="U3" s="14">
        <f>SUM(O3:Q3)/3</f>
        <v>8.1666666666666661</v>
      </c>
      <c r="V3" s="14">
        <f>SUM(S3/U3)*100</f>
        <v>100</v>
      </c>
      <c r="W3" s="16">
        <f>SUM(T3/U3)*100</f>
        <v>0</v>
      </c>
      <c r="X3" s="17"/>
      <c r="Y3" s="8">
        <f>SUM(L3/O3)*100</f>
        <v>100</v>
      </c>
      <c r="Z3" s="8">
        <f t="shared" ref="Z3:AA3" si="2">SUM(M3/P3)*100</f>
        <v>100</v>
      </c>
      <c r="AA3" s="18">
        <f t="shared" si="2"/>
        <v>100</v>
      </c>
      <c r="AB3" s="18">
        <f>_xlfn.STDEV.P(Y3:AA3)</f>
        <v>0</v>
      </c>
      <c r="AC3" s="8">
        <f>SUM(F3/O3)*100</f>
        <v>0</v>
      </c>
      <c r="AD3" s="8">
        <f>SUM(G3/P3)*100</f>
        <v>0</v>
      </c>
      <c r="AE3" s="18">
        <f>SUM(H3/Q3)*100</f>
        <v>0</v>
      </c>
      <c r="AF3" s="8">
        <f>_xlfn.STDEV.P(AC3:AE3)</f>
        <v>0</v>
      </c>
    </row>
    <row r="4" spans="1:32" x14ac:dyDescent="0.25">
      <c r="A4" s="1"/>
      <c r="B4" s="7">
        <v>2</v>
      </c>
      <c r="C4" s="11">
        <v>144</v>
      </c>
      <c r="D4" s="11">
        <v>155</v>
      </c>
      <c r="E4" s="12">
        <v>167</v>
      </c>
      <c r="F4" s="11">
        <v>0</v>
      </c>
      <c r="G4" s="11">
        <v>0</v>
      </c>
      <c r="H4" s="12">
        <v>0</v>
      </c>
      <c r="I4" s="11">
        <v>266</v>
      </c>
      <c r="J4" s="11">
        <v>271</v>
      </c>
      <c r="K4" s="12">
        <v>308</v>
      </c>
      <c r="L4" s="13">
        <f t="shared" ref="L4:N9" si="3">SUM(C4+I4)/2</f>
        <v>205</v>
      </c>
      <c r="M4" s="13">
        <f t="shared" si="3"/>
        <v>213</v>
      </c>
      <c r="N4" s="14">
        <f t="shared" si="3"/>
        <v>237.5</v>
      </c>
      <c r="O4" s="13">
        <f t="shared" ref="O4:O9" si="4">SUM(F4+L4)</f>
        <v>205</v>
      </c>
      <c r="P4" s="13">
        <f t="shared" si="1"/>
        <v>213</v>
      </c>
      <c r="Q4" s="14">
        <f t="shared" si="1"/>
        <v>237.5</v>
      </c>
      <c r="R4" s="12">
        <v>5</v>
      </c>
      <c r="S4" s="14">
        <f t="shared" ref="S4:S9" si="5">SUM(L4:N4)/3</f>
        <v>218.5</v>
      </c>
      <c r="T4" s="14">
        <f t="shared" ref="T4:T9" si="6">SUM(F4:H4)/3</f>
        <v>0</v>
      </c>
      <c r="U4" s="14">
        <f t="shared" ref="U4:U9" si="7">SUM(O4:Q4)/3</f>
        <v>218.5</v>
      </c>
      <c r="V4" s="14">
        <f t="shared" ref="V4:V9" si="8">SUM(S4/U4)*100</f>
        <v>100</v>
      </c>
      <c r="W4" s="16">
        <f t="shared" ref="W4:W9" si="9">SUM(T4/U4)*100</f>
        <v>0</v>
      </c>
      <c r="X4" s="17"/>
      <c r="Y4" s="8">
        <f t="shared" ref="Y4:Y9" si="10">SUM(L4/O4)*100</f>
        <v>100</v>
      </c>
      <c r="Z4" s="8">
        <f t="shared" ref="Z4:Z9" si="11">SUM(M4/P4)*100</f>
        <v>100</v>
      </c>
      <c r="AA4" s="7">
        <f t="shared" ref="AA4:AA9" si="12">SUM(N4/Q4)*100</f>
        <v>100</v>
      </c>
      <c r="AB4" s="7">
        <f t="shared" ref="AB4:AB9" si="13">_xlfn.STDEV.P(Y4:AA4)</f>
        <v>0</v>
      </c>
      <c r="AC4" s="8">
        <f t="shared" ref="AC4:AC9" si="14">SUM(F4/O4)*100</f>
        <v>0</v>
      </c>
      <c r="AD4" s="8">
        <f t="shared" ref="AD4:AD9" si="15">SUM(G4/P4)*100</f>
        <v>0</v>
      </c>
      <c r="AE4" s="7">
        <f t="shared" ref="AE4:AE9" si="16">SUM(H4/Q4)*100</f>
        <v>0</v>
      </c>
      <c r="AF4" s="8">
        <f t="shared" ref="AF4:AF9" si="17">_xlfn.STDEV.P(AC4:AE4)</f>
        <v>0</v>
      </c>
    </row>
    <row r="5" spans="1:32" x14ac:dyDescent="0.25">
      <c r="A5" s="1"/>
      <c r="B5" s="7">
        <v>3</v>
      </c>
      <c r="C5" s="11">
        <v>176</v>
      </c>
      <c r="D5" s="11">
        <v>163</v>
      </c>
      <c r="E5" s="12">
        <v>184</v>
      </c>
      <c r="F5" s="11">
        <v>0</v>
      </c>
      <c r="G5" s="11">
        <v>0</v>
      </c>
      <c r="H5" s="12">
        <v>0</v>
      </c>
      <c r="I5" s="11">
        <v>410</v>
      </c>
      <c r="J5" s="11">
        <v>406</v>
      </c>
      <c r="K5" s="12">
        <v>369</v>
      </c>
      <c r="L5" s="13">
        <f t="shared" si="3"/>
        <v>293</v>
      </c>
      <c r="M5" s="13">
        <f t="shared" si="3"/>
        <v>284.5</v>
      </c>
      <c r="N5" s="14">
        <f t="shared" si="3"/>
        <v>276.5</v>
      </c>
      <c r="O5" s="13">
        <f t="shared" si="4"/>
        <v>293</v>
      </c>
      <c r="P5" s="13">
        <f t="shared" si="1"/>
        <v>284.5</v>
      </c>
      <c r="Q5" s="14">
        <f t="shared" si="1"/>
        <v>276.5</v>
      </c>
      <c r="R5" s="12">
        <v>5</v>
      </c>
      <c r="S5" s="14">
        <f t="shared" si="5"/>
        <v>284.66666666666669</v>
      </c>
      <c r="T5" s="14">
        <f t="shared" si="6"/>
        <v>0</v>
      </c>
      <c r="U5" s="14">
        <f t="shared" si="7"/>
        <v>284.66666666666669</v>
      </c>
      <c r="V5" s="14">
        <f t="shared" si="8"/>
        <v>100</v>
      </c>
      <c r="W5" s="16">
        <f t="shared" si="9"/>
        <v>0</v>
      </c>
      <c r="X5" s="17"/>
      <c r="Y5" s="8">
        <f t="shared" si="10"/>
        <v>100</v>
      </c>
      <c r="Z5" s="8">
        <f t="shared" si="11"/>
        <v>100</v>
      </c>
      <c r="AA5" s="7">
        <f t="shared" si="12"/>
        <v>100</v>
      </c>
      <c r="AB5" s="7">
        <f t="shared" si="13"/>
        <v>0</v>
      </c>
      <c r="AC5" s="8">
        <f t="shared" si="14"/>
        <v>0</v>
      </c>
      <c r="AD5" s="8">
        <f t="shared" si="15"/>
        <v>0</v>
      </c>
      <c r="AE5" s="7">
        <f t="shared" si="16"/>
        <v>0</v>
      </c>
      <c r="AF5" s="8">
        <f t="shared" si="17"/>
        <v>0</v>
      </c>
    </row>
    <row r="6" spans="1:32" x14ac:dyDescent="0.25">
      <c r="A6" s="1"/>
      <c r="B6" s="7">
        <v>4</v>
      </c>
      <c r="C6" s="11">
        <v>208</v>
      </c>
      <c r="D6" s="11">
        <v>154</v>
      </c>
      <c r="E6" s="12">
        <v>182</v>
      </c>
      <c r="F6" s="11">
        <v>0</v>
      </c>
      <c r="G6" s="11">
        <v>0</v>
      </c>
      <c r="H6" s="12">
        <v>0</v>
      </c>
      <c r="I6" s="11">
        <v>428</v>
      </c>
      <c r="J6" s="11">
        <v>383</v>
      </c>
      <c r="K6" s="12">
        <v>384</v>
      </c>
      <c r="L6" s="13">
        <f t="shared" si="3"/>
        <v>318</v>
      </c>
      <c r="M6" s="13">
        <f t="shared" si="3"/>
        <v>268.5</v>
      </c>
      <c r="N6" s="14">
        <f t="shared" si="3"/>
        <v>283</v>
      </c>
      <c r="O6" s="13">
        <f t="shared" si="4"/>
        <v>318</v>
      </c>
      <c r="P6" s="13">
        <f t="shared" si="1"/>
        <v>268.5</v>
      </c>
      <c r="Q6" s="14">
        <f t="shared" si="1"/>
        <v>283</v>
      </c>
      <c r="R6" s="12">
        <v>5</v>
      </c>
      <c r="S6" s="14">
        <f t="shared" si="5"/>
        <v>289.83333333333331</v>
      </c>
      <c r="T6" s="14">
        <f t="shared" si="6"/>
        <v>0</v>
      </c>
      <c r="U6" s="14">
        <f t="shared" si="7"/>
        <v>289.83333333333331</v>
      </c>
      <c r="V6" s="14">
        <f t="shared" si="8"/>
        <v>100</v>
      </c>
      <c r="W6" s="16">
        <f t="shared" si="9"/>
        <v>0</v>
      </c>
      <c r="X6" s="17"/>
      <c r="Y6" s="8">
        <f t="shared" si="10"/>
        <v>100</v>
      </c>
      <c r="Z6" s="8">
        <f t="shared" si="11"/>
        <v>100</v>
      </c>
      <c r="AA6" s="7">
        <f t="shared" si="12"/>
        <v>100</v>
      </c>
      <c r="AB6" s="7">
        <f t="shared" si="13"/>
        <v>0</v>
      </c>
      <c r="AC6" s="8">
        <f t="shared" si="14"/>
        <v>0</v>
      </c>
      <c r="AD6" s="8">
        <f t="shared" si="15"/>
        <v>0</v>
      </c>
      <c r="AE6" s="7">
        <f t="shared" si="16"/>
        <v>0</v>
      </c>
      <c r="AF6" s="8">
        <f t="shared" si="17"/>
        <v>0</v>
      </c>
    </row>
    <row r="7" spans="1:32" x14ac:dyDescent="0.25">
      <c r="A7" s="1"/>
      <c r="B7" s="7">
        <v>5</v>
      </c>
      <c r="C7" s="11">
        <v>208</v>
      </c>
      <c r="D7" s="11">
        <v>194</v>
      </c>
      <c r="E7" s="12">
        <v>204</v>
      </c>
      <c r="F7" s="11">
        <v>0</v>
      </c>
      <c r="G7" s="11">
        <v>0</v>
      </c>
      <c r="H7" s="12">
        <v>0</v>
      </c>
      <c r="I7" s="11">
        <v>389</v>
      </c>
      <c r="J7" s="11">
        <v>440</v>
      </c>
      <c r="K7" s="12">
        <v>420</v>
      </c>
      <c r="L7" s="13">
        <f t="shared" si="3"/>
        <v>298.5</v>
      </c>
      <c r="M7" s="13">
        <f t="shared" si="3"/>
        <v>317</v>
      </c>
      <c r="N7" s="14">
        <f t="shared" si="3"/>
        <v>312</v>
      </c>
      <c r="O7" s="13">
        <f t="shared" si="4"/>
        <v>298.5</v>
      </c>
      <c r="P7" s="13">
        <f t="shared" si="1"/>
        <v>317</v>
      </c>
      <c r="Q7" s="14">
        <f t="shared" si="1"/>
        <v>312</v>
      </c>
      <c r="R7" s="12">
        <v>5</v>
      </c>
      <c r="S7" s="14">
        <f t="shared" si="5"/>
        <v>309.16666666666669</v>
      </c>
      <c r="T7" s="14">
        <f t="shared" si="6"/>
        <v>0</v>
      </c>
      <c r="U7" s="14">
        <f t="shared" si="7"/>
        <v>309.16666666666669</v>
      </c>
      <c r="V7" s="14">
        <f t="shared" si="8"/>
        <v>100</v>
      </c>
      <c r="W7" s="16">
        <f t="shared" si="9"/>
        <v>0</v>
      </c>
      <c r="X7" s="17"/>
      <c r="Y7" s="8">
        <f t="shared" si="10"/>
        <v>100</v>
      </c>
      <c r="Z7" s="8">
        <f t="shared" si="11"/>
        <v>100</v>
      </c>
      <c r="AA7" s="7">
        <f t="shared" si="12"/>
        <v>100</v>
      </c>
      <c r="AB7" s="7">
        <f t="shared" si="13"/>
        <v>0</v>
      </c>
      <c r="AC7" s="8">
        <f t="shared" si="14"/>
        <v>0</v>
      </c>
      <c r="AD7" s="8">
        <f t="shared" si="15"/>
        <v>0</v>
      </c>
      <c r="AE7" s="7">
        <f t="shared" si="16"/>
        <v>0</v>
      </c>
      <c r="AF7" s="8">
        <f t="shared" si="17"/>
        <v>0</v>
      </c>
    </row>
    <row r="8" spans="1:32" x14ac:dyDescent="0.25">
      <c r="A8" s="1"/>
      <c r="B8" s="7">
        <v>6</v>
      </c>
      <c r="C8" s="11">
        <v>110</v>
      </c>
      <c r="D8" s="11">
        <v>106</v>
      </c>
      <c r="E8" s="12">
        <v>109</v>
      </c>
      <c r="F8" s="11">
        <v>0</v>
      </c>
      <c r="G8" s="11">
        <v>0</v>
      </c>
      <c r="H8" s="12">
        <v>0</v>
      </c>
      <c r="I8" s="11">
        <v>344</v>
      </c>
      <c r="J8" s="11">
        <v>396</v>
      </c>
      <c r="K8" s="12">
        <v>361</v>
      </c>
      <c r="L8" s="13">
        <f t="shared" si="3"/>
        <v>227</v>
      </c>
      <c r="M8" s="13">
        <f t="shared" si="3"/>
        <v>251</v>
      </c>
      <c r="N8" s="14">
        <f t="shared" si="3"/>
        <v>235</v>
      </c>
      <c r="O8" s="13">
        <f t="shared" si="4"/>
        <v>227</v>
      </c>
      <c r="P8" s="13">
        <f t="shared" si="1"/>
        <v>251</v>
      </c>
      <c r="Q8" s="14">
        <f t="shared" si="1"/>
        <v>235</v>
      </c>
      <c r="R8" s="12">
        <v>5</v>
      </c>
      <c r="S8" s="14">
        <f t="shared" si="5"/>
        <v>237.66666666666666</v>
      </c>
      <c r="T8" s="14">
        <f t="shared" si="6"/>
        <v>0</v>
      </c>
      <c r="U8" s="14">
        <f t="shared" si="7"/>
        <v>237.66666666666666</v>
      </c>
      <c r="V8" s="14">
        <f t="shared" si="8"/>
        <v>100</v>
      </c>
      <c r="W8" s="16">
        <f t="shared" si="9"/>
        <v>0</v>
      </c>
      <c r="X8" s="17"/>
      <c r="Y8" s="8">
        <f t="shared" si="10"/>
        <v>100</v>
      </c>
      <c r="Z8" s="8">
        <f t="shared" si="11"/>
        <v>100</v>
      </c>
      <c r="AA8" s="7">
        <f t="shared" si="12"/>
        <v>100</v>
      </c>
      <c r="AB8" s="7">
        <f t="shared" si="13"/>
        <v>0</v>
      </c>
      <c r="AC8" s="8">
        <f t="shared" si="14"/>
        <v>0</v>
      </c>
      <c r="AD8" s="8">
        <f t="shared" si="15"/>
        <v>0</v>
      </c>
      <c r="AE8" s="7">
        <f t="shared" si="16"/>
        <v>0</v>
      </c>
      <c r="AF8" s="8">
        <f t="shared" si="17"/>
        <v>0</v>
      </c>
    </row>
    <row r="9" spans="1:32" x14ac:dyDescent="0.25">
      <c r="A9" s="1"/>
      <c r="B9" s="7">
        <v>7</v>
      </c>
      <c r="C9" s="11">
        <v>195</v>
      </c>
      <c r="D9" s="11">
        <v>309</v>
      </c>
      <c r="E9" s="12">
        <v>53</v>
      </c>
      <c r="F9" s="11">
        <v>0</v>
      </c>
      <c r="G9" s="11">
        <v>0</v>
      </c>
      <c r="H9" s="12">
        <v>0</v>
      </c>
      <c r="I9" s="11">
        <v>358</v>
      </c>
      <c r="J9" s="11">
        <v>328</v>
      </c>
      <c r="K9" s="12">
        <v>289</v>
      </c>
      <c r="L9" s="13">
        <f>SUM(C9+I9)/2</f>
        <v>276.5</v>
      </c>
      <c r="M9" s="13">
        <f t="shared" si="3"/>
        <v>318.5</v>
      </c>
      <c r="N9" s="14">
        <f t="shared" si="3"/>
        <v>171</v>
      </c>
      <c r="O9" s="13">
        <f t="shared" si="4"/>
        <v>276.5</v>
      </c>
      <c r="P9" s="13">
        <f t="shared" si="1"/>
        <v>318.5</v>
      </c>
      <c r="Q9" s="14">
        <f t="shared" si="1"/>
        <v>171</v>
      </c>
      <c r="R9" s="12">
        <v>5</v>
      </c>
      <c r="S9" s="14">
        <f t="shared" si="5"/>
        <v>255.33333333333334</v>
      </c>
      <c r="T9" s="14">
        <f t="shared" si="6"/>
        <v>0</v>
      </c>
      <c r="U9" s="14">
        <f t="shared" si="7"/>
        <v>255.33333333333334</v>
      </c>
      <c r="V9" s="14">
        <f t="shared" si="8"/>
        <v>100</v>
      </c>
      <c r="W9" s="16">
        <f t="shared" si="9"/>
        <v>0</v>
      </c>
      <c r="X9" s="17"/>
      <c r="Y9" s="8">
        <f t="shared" si="10"/>
        <v>100</v>
      </c>
      <c r="Z9" s="8">
        <f t="shared" si="11"/>
        <v>100</v>
      </c>
      <c r="AA9" s="7">
        <f t="shared" si="12"/>
        <v>100</v>
      </c>
      <c r="AB9" s="7">
        <f t="shared" si="13"/>
        <v>0</v>
      </c>
      <c r="AC9" s="8">
        <f t="shared" si="14"/>
        <v>0</v>
      </c>
      <c r="AD9" s="8">
        <f t="shared" si="15"/>
        <v>0</v>
      </c>
      <c r="AE9" s="7">
        <f t="shared" si="16"/>
        <v>0</v>
      </c>
      <c r="AF9" s="8">
        <f t="shared" si="17"/>
        <v>0</v>
      </c>
    </row>
    <row r="10" spans="1:32" x14ac:dyDescent="0.25">
      <c r="A10" s="1"/>
      <c r="C10" s="11"/>
      <c r="D10" s="11"/>
      <c r="E10" s="11"/>
      <c r="F10" s="11"/>
      <c r="G10" s="11"/>
      <c r="H10" s="11"/>
      <c r="I10" s="11"/>
      <c r="J10" s="11"/>
      <c r="K10" s="11"/>
      <c r="L10" s="15"/>
      <c r="M10" s="15"/>
      <c r="N10" s="15"/>
      <c r="O10" s="15"/>
      <c r="P10" s="15"/>
      <c r="Q10" s="15"/>
      <c r="R10" s="11"/>
      <c r="S10" s="15"/>
      <c r="T10" s="15"/>
      <c r="U10" s="15"/>
      <c r="V10" s="11"/>
      <c r="W10" s="11"/>
      <c r="X10" s="17"/>
    </row>
    <row r="11" spans="1:32" x14ac:dyDescent="0.25">
      <c r="A11" s="1" t="s">
        <v>18</v>
      </c>
      <c r="B11" s="2" t="s">
        <v>1</v>
      </c>
      <c r="C11" s="33" t="s">
        <v>2</v>
      </c>
      <c r="D11" s="33"/>
      <c r="E11" s="34"/>
      <c r="F11" s="32" t="s">
        <v>3</v>
      </c>
      <c r="G11" s="33"/>
      <c r="H11" s="34"/>
      <c r="I11" s="32" t="s">
        <v>4</v>
      </c>
      <c r="J11" s="33"/>
      <c r="K11" s="34"/>
      <c r="L11" s="32" t="s">
        <v>5</v>
      </c>
      <c r="M11" s="33"/>
      <c r="N11" s="34"/>
      <c r="O11" s="32" t="s">
        <v>6</v>
      </c>
      <c r="P11" s="33"/>
      <c r="Q11" s="34"/>
      <c r="R11" s="3" t="s">
        <v>7</v>
      </c>
      <c r="S11" s="2" t="s">
        <v>8</v>
      </c>
      <c r="T11" s="2" t="s">
        <v>9</v>
      </c>
      <c r="U11" s="2" t="s">
        <v>10</v>
      </c>
      <c r="V11" s="2" t="s">
        <v>11</v>
      </c>
      <c r="W11" s="4" t="s">
        <v>12</v>
      </c>
      <c r="X11" s="17"/>
      <c r="Y11" s="30" t="s">
        <v>13</v>
      </c>
      <c r="Z11" s="30"/>
      <c r="AA11" s="31"/>
      <c r="AB11" s="2" t="s">
        <v>14</v>
      </c>
      <c r="AC11" s="32" t="s">
        <v>15</v>
      </c>
      <c r="AD11" s="33"/>
      <c r="AE11" s="34"/>
      <c r="AF11" s="5" t="s">
        <v>16</v>
      </c>
    </row>
    <row r="12" spans="1:32" x14ac:dyDescent="0.25">
      <c r="A12" s="6" t="s">
        <v>19</v>
      </c>
      <c r="B12" s="7">
        <v>1</v>
      </c>
      <c r="C12" s="11">
        <v>0</v>
      </c>
      <c r="D12" s="11">
        <v>0</v>
      </c>
      <c r="E12" s="12">
        <v>0</v>
      </c>
      <c r="F12" s="11">
        <v>77</v>
      </c>
      <c r="G12" s="11">
        <v>66</v>
      </c>
      <c r="H12" s="12">
        <v>63</v>
      </c>
      <c r="I12" s="11">
        <v>0</v>
      </c>
      <c r="J12" s="11">
        <v>0</v>
      </c>
      <c r="K12" s="12">
        <v>0</v>
      </c>
      <c r="L12" s="13">
        <f>SUM(C12+I12)/2</f>
        <v>0</v>
      </c>
      <c r="M12" s="13">
        <f t="shared" ref="M12:N18" si="18">SUM(D12+J12)/2</f>
        <v>0</v>
      </c>
      <c r="N12" s="14">
        <f t="shared" si="18"/>
        <v>0</v>
      </c>
      <c r="O12" s="13">
        <f>SUM(F12+L12)</f>
        <v>77</v>
      </c>
      <c r="P12" s="13">
        <f t="shared" ref="P12:Q18" si="19">SUM(G12+M12)</f>
        <v>66</v>
      </c>
      <c r="Q12" s="14">
        <f t="shared" si="19"/>
        <v>63</v>
      </c>
      <c r="R12" s="12">
        <v>6</v>
      </c>
      <c r="S12" s="14">
        <f>SUM(L12:N12)/3</f>
        <v>0</v>
      </c>
      <c r="T12" s="14">
        <f>SUM(F12:H12)/3</f>
        <v>68.666666666666671</v>
      </c>
      <c r="U12" s="14">
        <f>SUM(O12:Q12)/3</f>
        <v>68.666666666666671</v>
      </c>
      <c r="V12" s="14">
        <f>SUM(S12/U12)*100</f>
        <v>0</v>
      </c>
      <c r="W12" s="16">
        <f>SUM(T12/U12)*100</f>
        <v>100</v>
      </c>
      <c r="X12" s="17"/>
      <c r="Y12" s="8">
        <f>SUM(L12/O12)*100</f>
        <v>0</v>
      </c>
      <c r="Z12" s="8">
        <f t="shared" ref="Z12:Z18" si="20">SUM(M12/P12)*100</f>
        <v>0</v>
      </c>
      <c r="AA12" s="18">
        <f t="shared" ref="AA12:AA18" si="21">SUM(N12/Q12)*100</f>
        <v>0</v>
      </c>
      <c r="AB12" s="18">
        <f>_xlfn.STDEV.P(Y12:AA12)</f>
        <v>0</v>
      </c>
      <c r="AC12" s="8">
        <f>SUM(F12/O12)*100</f>
        <v>100</v>
      </c>
      <c r="AD12" s="8">
        <f>SUM(G12/P12)*100</f>
        <v>100</v>
      </c>
      <c r="AE12" s="18">
        <f>SUM(H12/Q12)*100</f>
        <v>100</v>
      </c>
      <c r="AF12" s="8">
        <f>_xlfn.STDEV.P(AC12:AE12)</f>
        <v>0</v>
      </c>
    </row>
    <row r="13" spans="1:32" x14ac:dyDescent="0.25">
      <c r="A13" s="1"/>
      <c r="B13" s="7">
        <v>2</v>
      </c>
      <c r="C13" s="11">
        <v>0</v>
      </c>
      <c r="D13" s="11">
        <v>0</v>
      </c>
      <c r="E13" s="12">
        <v>0</v>
      </c>
      <c r="F13" s="11">
        <v>59</v>
      </c>
      <c r="G13" s="11">
        <v>56</v>
      </c>
      <c r="H13" s="12">
        <v>58</v>
      </c>
      <c r="I13" s="11">
        <v>0</v>
      </c>
      <c r="J13" s="11">
        <v>0</v>
      </c>
      <c r="K13" s="12">
        <v>0</v>
      </c>
      <c r="L13" s="13">
        <f t="shared" ref="L13:L17" si="22">SUM(C13+I13)/2</f>
        <v>0</v>
      </c>
      <c r="M13" s="13">
        <f t="shared" si="18"/>
        <v>0</v>
      </c>
      <c r="N13" s="14">
        <f t="shared" si="18"/>
        <v>0</v>
      </c>
      <c r="O13" s="13">
        <f t="shared" ref="O13:O18" si="23">SUM(F13+L13)</f>
        <v>59</v>
      </c>
      <c r="P13" s="13">
        <f t="shared" si="19"/>
        <v>56</v>
      </c>
      <c r="Q13" s="14">
        <f t="shared" si="19"/>
        <v>58</v>
      </c>
      <c r="R13" s="12">
        <v>5</v>
      </c>
      <c r="S13" s="14">
        <f t="shared" ref="S13:S18" si="24">SUM(L13:N13)/3</f>
        <v>0</v>
      </c>
      <c r="T13" s="14">
        <f t="shared" ref="T13:T18" si="25">SUM(F13:H13)/3</f>
        <v>57.666666666666664</v>
      </c>
      <c r="U13" s="14">
        <f t="shared" ref="U13:U18" si="26">SUM(O13:Q13)/3</f>
        <v>57.666666666666664</v>
      </c>
      <c r="V13" s="14">
        <f t="shared" ref="V13:V18" si="27">SUM(S13/U13)*100</f>
        <v>0</v>
      </c>
      <c r="W13" s="16">
        <f t="shared" ref="W13:W18" si="28">SUM(T13/U13)*100</f>
        <v>100</v>
      </c>
      <c r="X13" s="17"/>
      <c r="Y13" s="8">
        <f t="shared" ref="Y13:Y18" si="29">SUM(L13/O13)*100</f>
        <v>0</v>
      </c>
      <c r="Z13" s="8">
        <f t="shared" si="20"/>
        <v>0</v>
      </c>
      <c r="AA13" s="7">
        <f t="shared" si="21"/>
        <v>0</v>
      </c>
      <c r="AB13" s="7">
        <f t="shared" ref="AB13:AB18" si="30">_xlfn.STDEV.P(Y13:AA13)</f>
        <v>0</v>
      </c>
      <c r="AC13" s="8">
        <f t="shared" ref="AC13:AC18" si="31">SUM(F13/O13)*100</f>
        <v>100</v>
      </c>
      <c r="AD13" s="8">
        <f t="shared" ref="AD13:AD18" si="32">SUM(G13/P13)*100</f>
        <v>100</v>
      </c>
      <c r="AE13" s="7">
        <f t="shared" ref="AE13:AE18" si="33">SUM(H13/Q13)*100</f>
        <v>100</v>
      </c>
      <c r="AF13" s="8">
        <f t="shared" ref="AF13:AF18" si="34">_xlfn.STDEV.P(AC13:AE13)</f>
        <v>0</v>
      </c>
    </row>
    <row r="14" spans="1:32" x14ac:dyDescent="0.25">
      <c r="A14" s="1"/>
      <c r="B14" s="7">
        <v>3</v>
      </c>
      <c r="C14" s="11">
        <v>0</v>
      </c>
      <c r="D14" s="11">
        <v>0</v>
      </c>
      <c r="E14" s="12">
        <v>0</v>
      </c>
      <c r="F14" s="11">
        <v>232</v>
      </c>
      <c r="G14" s="11">
        <v>226</v>
      </c>
      <c r="H14" s="12">
        <v>187</v>
      </c>
      <c r="I14" s="11">
        <v>0</v>
      </c>
      <c r="J14" s="11">
        <v>0</v>
      </c>
      <c r="K14" s="12">
        <v>0</v>
      </c>
      <c r="L14" s="13">
        <f t="shared" si="22"/>
        <v>0</v>
      </c>
      <c r="M14" s="13">
        <f t="shared" si="18"/>
        <v>0</v>
      </c>
      <c r="N14" s="14">
        <f t="shared" si="18"/>
        <v>0</v>
      </c>
      <c r="O14" s="13">
        <f t="shared" si="23"/>
        <v>232</v>
      </c>
      <c r="P14" s="13">
        <f t="shared" si="19"/>
        <v>226</v>
      </c>
      <c r="Q14" s="14">
        <f t="shared" si="19"/>
        <v>187</v>
      </c>
      <c r="R14" s="12">
        <v>5</v>
      </c>
      <c r="S14" s="14">
        <f t="shared" si="24"/>
        <v>0</v>
      </c>
      <c r="T14" s="14">
        <f t="shared" si="25"/>
        <v>215</v>
      </c>
      <c r="U14" s="14">
        <f t="shared" si="26"/>
        <v>215</v>
      </c>
      <c r="V14" s="14">
        <f t="shared" si="27"/>
        <v>0</v>
      </c>
      <c r="W14" s="16">
        <f t="shared" si="28"/>
        <v>100</v>
      </c>
      <c r="X14" s="17"/>
      <c r="Y14" s="8">
        <f t="shared" si="29"/>
        <v>0</v>
      </c>
      <c r="Z14" s="8">
        <f t="shared" si="20"/>
        <v>0</v>
      </c>
      <c r="AA14" s="7">
        <f t="shared" si="21"/>
        <v>0</v>
      </c>
      <c r="AB14" s="7">
        <f t="shared" si="30"/>
        <v>0</v>
      </c>
      <c r="AC14" s="8">
        <f t="shared" si="31"/>
        <v>100</v>
      </c>
      <c r="AD14" s="8">
        <f t="shared" si="32"/>
        <v>100</v>
      </c>
      <c r="AE14" s="7">
        <f t="shared" si="33"/>
        <v>100</v>
      </c>
      <c r="AF14" s="8">
        <f t="shared" si="34"/>
        <v>0</v>
      </c>
    </row>
    <row r="15" spans="1:32" x14ac:dyDescent="0.25">
      <c r="A15" s="1"/>
      <c r="B15" s="7">
        <v>4</v>
      </c>
      <c r="C15" s="11">
        <v>0</v>
      </c>
      <c r="D15" s="11">
        <v>0</v>
      </c>
      <c r="E15" s="12">
        <v>0</v>
      </c>
      <c r="F15" s="11">
        <v>91</v>
      </c>
      <c r="G15" s="11">
        <v>117</v>
      </c>
      <c r="H15" s="12">
        <v>111</v>
      </c>
      <c r="I15" s="11">
        <v>0</v>
      </c>
      <c r="J15" s="11">
        <v>0</v>
      </c>
      <c r="K15" s="12">
        <v>0</v>
      </c>
      <c r="L15" s="13">
        <f t="shared" si="22"/>
        <v>0</v>
      </c>
      <c r="M15" s="13">
        <f t="shared" si="18"/>
        <v>0</v>
      </c>
      <c r="N15" s="14">
        <f t="shared" si="18"/>
        <v>0</v>
      </c>
      <c r="O15" s="13">
        <f t="shared" si="23"/>
        <v>91</v>
      </c>
      <c r="P15" s="13">
        <f t="shared" si="19"/>
        <v>117</v>
      </c>
      <c r="Q15" s="14">
        <f t="shared" si="19"/>
        <v>111</v>
      </c>
      <c r="R15" s="12">
        <v>5</v>
      </c>
      <c r="S15" s="14">
        <f t="shared" si="24"/>
        <v>0</v>
      </c>
      <c r="T15" s="14">
        <f t="shared" si="25"/>
        <v>106.33333333333333</v>
      </c>
      <c r="U15" s="14">
        <f t="shared" si="26"/>
        <v>106.33333333333333</v>
      </c>
      <c r="V15" s="14">
        <f t="shared" si="27"/>
        <v>0</v>
      </c>
      <c r="W15" s="16">
        <f t="shared" si="28"/>
        <v>100</v>
      </c>
      <c r="X15" s="17"/>
      <c r="Y15" s="8">
        <f t="shared" si="29"/>
        <v>0</v>
      </c>
      <c r="Z15" s="8">
        <f t="shared" si="20"/>
        <v>0</v>
      </c>
      <c r="AA15" s="7">
        <f t="shared" si="21"/>
        <v>0</v>
      </c>
      <c r="AB15" s="7">
        <f t="shared" si="30"/>
        <v>0</v>
      </c>
      <c r="AC15" s="8">
        <f t="shared" si="31"/>
        <v>100</v>
      </c>
      <c r="AD15" s="8">
        <f t="shared" si="32"/>
        <v>100</v>
      </c>
      <c r="AE15" s="7">
        <f t="shared" si="33"/>
        <v>100</v>
      </c>
      <c r="AF15" s="8">
        <f t="shared" si="34"/>
        <v>0</v>
      </c>
    </row>
    <row r="16" spans="1:32" x14ac:dyDescent="0.25">
      <c r="A16" s="1"/>
      <c r="B16" s="7">
        <v>5</v>
      </c>
      <c r="C16" s="11">
        <v>0</v>
      </c>
      <c r="D16" s="11">
        <v>0</v>
      </c>
      <c r="E16" s="12">
        <v>0</v>
      </c>
      <c r="F16" s="11">
        <v>35</v>
      </c>
      <c r="G16" s="11">
        <v>37</v>
      </c>
      <c r="H16" s="12">
        <v>37</v>
      </c>
      <c r="I16" s="11">
        <v>0</v>
      </c>
      <c r="J16" s="11">
        <v>0</v>
      </c>
      <c r="K16" s="12">
        <v>0</v>
      </c>
      <c r="L16" s="13">
        <f t="shared" si="22"/>
        <v>0</v>
      </c>
      <c r="M16" s="13">
        <f t="shared" si="18"/>
        <v>0</v>
      </c>
      <c r="N16" s="14">
        <f t="shared" si="18"/>
        <v>0</v>
      </c>
      <c r="O16" s="13">
        <f t="shared" si="23"/>
        <v>35</v>
      </c>
      <c r="P16" s="13">
        <f t="shared" si="19"/>
        <v>37</v>
      </c>
      <c r="Q16" s="14">
        <f t="shared" si="19"/>
        <v>37</v>
      </c>
      <c r="R16" s="12">
        <v>5</v>
      </c>
      <c r="S16" s="14">
        <f t="shared" si="24"/>
        <v>0</v>
      </c>
      <c r="T16" s="14">
        <f t="shared" si="25"/>
        <v>36.333333333333336</v>
      </c>
      <c r="U16" s="14">
        <f t="shared" si="26"/>
        <v>36.333333333333336</v>
      </c>
      <c r="V16" s="14">
        <f t="shared" si="27"/>
        <v>0</v>
      </c>
      <c r="W16" s="16">
        <f t="shared" si="28"/>
        <v>100</v>
      </c>
      <c r="X16" s="17"/>
      <c r="Y16" s="8">
        <f t="shared" si="29"/>
        <v>0</v>
      </c>
      <c r="Z16" s="8">
        <f t="shared" si="20"/>
        <v>0</v>
      </c>
      <c r="AA16" s="7">
        <f t="shared" si="21"/>
        <v>0</v>
      </c>
      <c r="AB16" s="7">
        <f t="shared" si="30"/>
        <v>0</v>
      </c>
      <c r="AC16" s="8">
        <f t="shared" si="31"/>
        <v>100</v>
      </c>
      <c r="AD16" s="8">
        <f t="shared" si="32"/>
        <v>100</v>
      </c>
      <c r="AE16" s="7">
        <f t="shared" si="33"/>
        <v>100</v>
      </c>
      <c r="AF16" s="8">
        <f t="shared" si="34"/>
        <v>0</v>
      </c>
    </row>
    <row r="17" spans="1:32" x14ac:dyDescent="0.25">
      <c r="A17" s="1"/>
      <c r="B17" s="7">
        <v>6</v>
      </c>
      <c r="C17" s="11">
        <v>0</v>
      </c>
      <c r="D17" s="11">
        <v>0</v>
      </c>
      <c r="E17" s="12">
        <v>0</v>
      </c>
      <c r="F17" s="11">
        <v>216</v>
      </c>
      <c r="G17" s="11">
        <v>208</v>
      </c>
      <c r="H17" s="12">
        <v>253</v>
      </c>
      <c r="I17" s="11">
        <v>0</v>
      </c>
      <c r="J17" s="11">
        <v>0</v>
      </c>
      <c r="K17" s="12">
        <v>0</v>
      </c>
      <c r="L17" s="13">
        <f t="shared" si="22"/>
        <v>0</v>
      </c>
      <c r="M17" s="13">
        <f t="shared" si="18"/>
        <v>0</v>
      </c>
      <c r="N17" s="14">
        <f t="shared" si="18"/>
        <v>0</v>
      </c>
      <c r="O17" s="13">
        <f t="shared" si="23"/>
        <v>216</v>
      </c>
      <c r="P17" s="13">
        <f t="shared" si="19"/>
        <v>208</v>
      </c>
      <c r="Q17" s="14">
        <f t="shared" si="19"/>
        <v>253</v>
      </c>
      <c r="R17" s="12">
        <v>5</v>
      </c>
      <c r="S17" s="14">
        <f t="shared" si="24"/>
        <v>0</v>
      </c>
      <c r="T17" s="14">
        <f t="shared" si="25"/>
        <v>225.66666666666666</v>
      </c>
      <c r="U17" s="14">
        <f t="shared" si="26"/>
        <v>225.66666666666666</v>
      </c>
      <c r="V17" s="14">
        <f t="shared" si="27"/>
        <v>0</v>
      </c>
      <c r="W17" s="16">
        <f t="shared" si="28"/>
        <v>100</v>
      </c>
      <c r="X17" s="17"/>
      <c r="Y17" s="8">
        <f t="shared" si="29"/>
        <v>0</v>
      </c>
      <c r="Z17" s="8">
        <f t="shared" si="20"/>
        <v>0</v>
      </c>
      <c r="AA17" s="7">
        <f t="shared" si="21"/>
        <v>0</v>
      </c>
      <c r="AB17" s="7">
        <f t="shared" si="30"/>
        <v>0</v>
      </c>
      <c r="AC17" s="8">
        <f t="shared" si="31"/>
        <v>100</v>
      </c>
      <c r="AD17" s="8">
        <f t="shared" si="32"/>
        <v>100</v>
      </c>
      <c r="AE17" s="7">
        <f t="shared" si="33"/>
        <v>100</v>
      </c>
      <c r="AF17" s="8">
        <f t="shared" si="34"/>
        <v>0</v>
      </c>
    </row>
    <row r="18" spans="1:32" x14ac:dyDescent="0.25">
      <c r="A18" s="1"/>
      <c r="B18" s="7">
        <v>7</v>
      </c>
      <c r="C18" s="11">
        <v>0</v>
      </c>
      <c r="D18" s="11">
        <v>0</v>
      </c>
      <c r="E18" s="12">
        <v>0</v>
      </c>
      <c r="F18" s="11">
        <v>207</v>
      </c>
      <c r="G18" s="11">
        <v>217</v>
      </c>
      <c r="H18" s="12">
        <v>393</v>
      </c>
      <c r="I18" s="11">
        <v>0</v>
      </c>
      <c r="J18" s="11">
        <v>0</v>
      </c>
      <c r="K18" s="12">
        <v>0</v>
      </c>
      <c r="L18" s="13">
        <f>SUM(C18+I18)/2</f>
        <v>0</v>
      </c>
      <c r="M18" s="13">
        <f t="shared" si="18"/>
        <v>0</v>
      </c>
      <c r="N18" s="14">
        <f t="shared" si="18"/>
        <v>0</v>
      </c>
      <c r="O18" s="13">
        <f t="shared" si="23"/>
        <v>207</v>
      </c>
      <c r="P18" s="13">
        <f t="shared" si="19"/>
        <v>217</v>
      </c>
      <c r="Q18" s="14">
        <f t="shared" si="19"/>
        <v>393</v>
      </c>
      <c r="R18" s="12">
        <v>5</v>
      </c>
      <c r="S18" s="14">
        <f t="shared" si="24"/>
        <v>0</v>
      </c>
      <c r="T18" s="14">
        <f t="shared" si="25"/>
        <v>272.33333333333331</v>
      </c>
      <c r="U18" s="14">
        <f t="shared" si="26"/>
        <v>272.33333333333331</v>
      </c>
      <c r="V18" s="14">
        <f t="shared" si="27"/>
        <v>0</v>
      </c>
      <c r="W18" s="16">
        <f t="shared" si="28"/>
        <v>100</v>
      </c>
      <c r="X18" s="17"/>
      <c r="Y18" s="8">
        <f t="shared" si="29"/>
        <v>0</v>
      </c>
      <c r="Z18" s="8">
        <f t="shared" si="20"/>
        <v>0</v>
      </c>
      <c r="AA18" s="7">
        <f t="shared" si="21"/>
        <v>0</v>
      </c>
      <c r="AB18" s="7">
        <f t="shared" si="30"/>
        <v>0</v>
      </c>
      <c r="AC18" s="8">
        <f t="shared" si="31"/>
        <v>100</v>
      </c>
      <c r="AD18" s="8">
        <f t="shared" si="32"/>
        <v>100</v>
      </c>
      <c r="AE18" s="7">
        <f t="shared" si="33"/>
        <v>100</v>
      </c>
      <c r="AF18" s="8">
        <f t="shared" si="34"/>
        <v>0</v>
      </c>
    </row>
    <row r="19" spans="1:32" x14ac:dyDescent="0.25">
      <c r="A19" s="1"/>
      <c r="C19" s="11"/>
      <c r="D19" s="11"/>
      <c r="E19" s="11"/>
      <c r="F19" s="11"/>
      <c r="G19" s="11"/>
      <c r="H19" s="11"/>
      <c r="I19" s="11"/>
      <c r="J19" s="11"/>
      <c r="K19" s="11"/>
      <c r="L19" s="15"/>
      <c r="M19" s="15"/>
      <c r="N19" s="15"/>
      <c r="O19" s="15"/>
      <c r="P19" s="15"/>
      <c r="Q19" s="15"/>
      <c r="R19" s="11"/>
      <c r="S19" s="15"/>
      <c r="T19" s="15"/>
      <c r="U19" s="15"/>
      <c r="V19" s="11"/>
      <c r="W19" s="11"/>
      <c r="X19" s="17"/>
    </row>
    <row r="20" spans="1:32" x14ac:dyDescent="0.25">
      <c r="A20" s="1" t="s">
        <v>20</v>
      </c>
      <c r="B20" s="2" t="s">
        <v>1</v>
      </c>
      <c r="C20" s="33" t="s">
        <v>2</v>
      </c>
      <c r="D20" s="33"/>
      <c r="E20" s="34"/>
      <c r="F20" s="32" t="s">
        <v>3</v>
      </c>
      <c r="G20" s="33"/>
      <c r="H20" s="34"/>
      <c r="I20" s="32" t="s">
        <v>4</v>
      </c>
      <c r="J20" s="33"/>
      <c r="K20" s="34"/>
      <c r="L20" s="32" t="s">
        <v>5</v>
      </c>
      <c r="M20" s="33"/>
      <c r="N20" s="34"/>
      <c r="O20" s="32" t="s">
        <v>6</v>
      </c>
      <c r="P20" s="33"/>
      <c r="Q20" s="34"/>
      <c r="R20" s="3" t="s">
        <v>7</v>
      </c>
      <c r="S20" s="2" t="s">
        <v>8</v>
      </c>
      <c r="T20" s="2" t="s">
        <v>9</v>
      </c>
      <c r="U20" s="2" t="s">
        <v>10</v>
      </c>
      <c r="V20" s="2" t="s">
        <v>11</v>
      </c>
      <c r="W20" s="4" t="s">
        <v>12</v>
      </c>
      <c r="X20" s="17"/>
      <c r="Y20" s="30" t="s">
        <v>13</v>
      </c>
      <c r="Z20" s="30"/>
      <c r="AA20" s="31"/>
      <c r="AB20" s="2" t="s">
        <v>14</v>
      </c>
      <c r="AC20" s="32" t="s">
        <v>15</v>
      </c>
      <c r="AD20" s="33"/>
      <c r="AE20" s="34"/>
      <c r="AF20" s="5" t="s">
        <v>16</v>
      </c>
    </row>
    <row r="21" spans="1:32" x14ac:dyDescent="0.25">
      <c r="A21" s="6" t="s">
        <v>21</v>
      </c>
      <c r="B21" s="7">
        <v>1</v>
      </c>
      <c r="C21" s="11">
        <v>4</v>
      </c>
      <c r="D21" s="11">
        <v>2</v>
      </c>
      <c r="E21" s="12">
        <v>3</v>
      </c>
      <c r="F21" s="11">
        <v>41</v>
      </c>
      <c r="G21" s="11">
        <v>74</v>
      </c>
      <c r="H21" s="12">
        <v>73</v>
      </c>
      <c r="I21" s="11">
        <v>1</v>
      </c>
      <c r="J21" s="11">
        <v>6</v>
      </c>
      <c r="K21" s="12">
        <v>1</v>
      </c>
      <c r="L21" s="13">
        <f>SUM(C21+I21)/2</f>
        <v>2.5</v>
      </c>
      <c r="M21" s="13">
        <f t="shared" ref="M21:N27" si="35">SUM(D21+J21)/2</f>
        <v>4</v>
      </c>
      <c r="N21" s="14">
        <f t="shared" si="35"/>
        <v>2</v>
      </c>
      <c r="O21" s="13">
        <f>SUM(F21+L21)</f>
        <v>43.5</v>
      </c>
      <c r="P21" s="13">
        <f t="shared" ref="P21:Q27" si="36">SUM(G21+M21)</f>
        <v>78</v>
      </c>
      <c r="Q21" s="14">
        <f t="shared" si="36"/>
        <v>75</v>
      </c>
      <c r="R21" s="12">
        <v>6</v>
      </c>
      <c r="S21" s="14">
        <f>SUM(L21:N21)/3</f>
        <v>2.8333333333333335</v>
      </c>
      <c r="T21" s="14">
        <f>SUM(F21:H21)/3</f>
        <v>62.666666666666664</v>
      </c>
      <c r="U21" s="14">
        <f>SUM(O21:Q21)/3</f>
        <v>65.5</v>
      </c>
      <c r="V21" s="14">
        <f>SUM(S21/U21)*100</f>
        <v>4.325699745547074</v>
      </c>
      <c r="W21" s="16">
        <f>SUM(T21/U21)*100</f>
        <v>95.67430025445293</v>
      </c>
      <c r="X21" s="17"/>
      <c r="Y21" s="9">
        <f>SUM(L21/O21)*100</f>
        <v>5.7471264367816088</v>
      </c>
      <c r="Z21" s="9">
        <f t="shared" ref="Z21:Z27" si="37">SUM(M21/P21)*100</f>
        <v>5.1282051282051277</v>
      </c>
      <c r="AA21" s="22">
        <f t="shared" ref="AA21:AA27" si="38">SUM(N21/Q21)*100</f>
        <v>2.666666666666667</v>
      </c>
      <c r="AB21" s="22">
        <f>_xlfn.STDEV.P(Y21:AA21)</f>
        <v>1.3304747514886768</v>
      </c>
      <c r="AC21" s="9">
        <f>SUM(F21/O21)*100</f>
        <v>94.252873563218387</v>
      </c>
      <c r="AD21" s="9">
        <f>SUM(G21/P21)*100</f>
        <v>94.871794871794862</v>
      </c>
      <c r="AE21" s="22">
        <f>SUM(H21/Q21)*100</f>
        <v>97.333333333333343</v>
      </c>
      <c r="AF21" s="9">
        <f>_xlfn.STDEV.P(AC21:AE21)</f>
        <v>1.3304747514886865</v>
      </c>
    </row>
    <row r="22" spans="1:32" x14ac:dyDescent="0.25">
      <c r="A22" s="1"/>
      <c r="B22" s="7">
        <v>2</v>
      </c>
      <c r="C22" s="11">
        <v>2</v>
      </c>
      <c r="D22" s="11">
        <v>2</v>
      </c>
      <c r="E22" s="12">
        <v>1</v>
      </c>
      <c r="F22" s="11">
        <v>71</v>
      </c>
      <c r="G22" s="11">
        <v>68</v>
      </c>
      <c r="H22" s="12">
        <v>64</v>
      </c>
      <c r="I22" s="11">
        <v>1</v>
      </c>
      <c r="J22" s="11">
        <v>1</v>
      </c>
      <c r="K22" s="12">
        <v>1</v>
      </c>
      <c r="L22" s="13">
        <f t="shared" ref="L22:L26" si="39">SUM(C22+I22)/2</f>
        <v>1.5</v>
      </c>
      <c r="M22" s="13">
        <f t="shared" si="35"/>
        <v>1.5</v>
      </c>
      <c r="N22" s="14">
        <f t="shared" si="35"/>
        <v>1</v>
      </c>
      <c r="O22" s="13">
        <f t="shared" ref="O22:O27" si="40">SUM(F22+L22)</f>
        <v>72.5</v>
      </c>
      <c r="P22" s="13">
        <f t="shared" si="36"/>
        <v>69.5</v>
      </c>
      <c r="Q22" s="14">
        <f t="shared" si="36"/>
        <v>65</v>
      </c>
      <c r="R22" s="12">
        <v>5</v>
      </c>
      <c r="S22" s="14">
        <f t="shared" ref="S22:S27" si="41">SUM(L22:N22)/3</f>
        <v>1.3333333333333333</v>
      </c>
      <c r="T22" s="14">
        <f t="shared" ref="T22:T27" si="42">SUM(F22:H22)/3</f>
        <v>67.666666666666671</v>
      </c>
      <c r="U22" s="14">
        <f t="shared" ref="U22:U27" si="43">SUM(O22:Q22)/3</f>
        <v>69</v>
      </c>
      <c r="V22" s="14">
        <f t="shared" ref="V22:V27" si="44">SUM(S22/U22)*100</f>
        <v>1.932367149758454</v>
      </c>
      <c r="W22" s="16">
        <f t="shared" ref="W22:W27" si="45">SUM(T22/U22)*100</f>
        <v>98.067632850241552</v>
      </c>
      <c r="X22" s="17"/>
      <c r="Y22" s="9">
        <f t="shared" ref="Y22:Y27" si="46">SUM(L22/O22)*100</f>
        <v>2.0689655172413794</v>
      </c>
      <c r="Z22" s="9">
        <f t="shared" si="37"/>
        <v>2.1582733812949639</v>
      </c>
      <c r="AA22" s="10">
        <f t="shared" si="38"/>
        <v>1.5384615384615385</v>
      </c>
      <c r="AB22" s="10">
        <f t="shared" ref="AB22:AB27" si="47">_xlfn.STDEV.P(Y22:AA22)</f>
        <v>0.273572473964522</v>
      </c>
      <c r="AC22" s="9">
        <f t="shared" ref="AC22:AC27" si="48">SUM(F22/O22)*100</f>
        <v>97.931034482758619</v>
      </c>
      <c r="AD22" s="9">
        <f t="shared" ref="AD22:AD27" si="49">SUM(G22/P22)*100</f>
        <v>97.841726618705039</v>
      </c>
      <c r="AE22" s="10">
        <f t="shared" ref="AE22:AE27" si="50">SUM(H22/Q22)*100</f>
        <v>98.461538461538467</v>
      </c>
      <c r="AF22" s="9">
        <f t="shared" ref="AF22:AF27" si="51">_xlfn.STDEV.P(AC22:AE22)</f>
        <v>0.27357247396452422</v>
      </c>
    </row>
    <row r="23" spans="1:32" x14ac:dyDescent="0.25">
      <c r="A23" s="1"/>
      <c r="B23" s="7">
        <v>3</v>
      </c>
      <c r="C23" s="11">
        <v>1</v>
      </c>
      <c r="D23" s="11">
        <v>2</v>
      </c>
      <c r="E23" s="12">
        <v>2</v>
      </c>
      <c r="F23" s="11">
        <v>245</v>
      </c>
      <c r="G23" s="11">
        <v>222</v>
      </c>
      <c r="H23" s="12">
        <v>219</v>
      </c>
      <c r="I23" s="11">
        <v>5</v>
      </c>
      <c r="J23" s="11">
        <v>8</v>
      </c>
      <c r="K23" s="12">
        <v>4</v>
      </c>
      <c r="L23" s="13">
        <f t="shared" si="39"/>
        <v>3</v>
      </c>
      <c r="M23" s="13">
        <f t="shared" si="35"/>
        <v>5</v>
      </c>
      <c r="N23" s="14">
        <f t="shared" si="35"/>
        <v>3</v>
      </c>
      <c r="O23" s="13">
        <f t="shared" si="40"/>
        <v>248</v>
      </c>
      <c r="P23" s="13">
        <f t="shared" si="36"/>
        <v>227</v>
      </c>
      <c r="Q23" s="14">
        <f t="shared" si="36"/>
        <v>222</v>
      </c>
      <c r="R23" s="12">
        <v>5</v>
      </c>
      <c r="S23" s="14">
        <f t="shared" si="41"/>
        <v>3.6666666666666665</v>
      </c>
      <c r="T23" s="14">
        <f t="shared" si="42"/>
        <v>228.66666666666666</v>
      </c>
      <c r="U23" s="14">
        <f t="shared" si="43"/>
        <v>232.33333333333334</v>
      </c>
      <c r="V23" s="14">
        <f t="shared" si="44"/>
        <v>1.5781922525107603</v>
      </c>
      <c r="W23" s="16">
        <f t="shared" si="45"/>
        <v>98.421807747489225</v>
      </c>
      <c r="X23" s="17"/>
      <c r="Y23" s="9">
        <f t="shared" si="46"/>
        <v>1.2096774193548387</v>
      </c>
      <c r="Z23" s="9">
        <f t="shared" si="37"/>
        <v>2.2026431718061676</v>
      </c>
      <c r="AA23" s="10">
        <f t="shared" si="38"/>
        <v>1.3513513513513513</v>
      </c>
      <c r="AB23" s="10">
        <f t="shared" si="47"/>
        <v>0.43852660531499632</v>
      </c>
      <c r="AC23" s="9">
        <f t="shared" si="48"/>
        <v>98.790322580645167</v>
      </c>
      <c r="AD23" s="9">
        <f t="shared" si="49"/>
        <v>97.797356828193841</v>
      </c>
      <c r="AE23" s="10">
        <f t="shared" si="50"/>
        <v>98.648648648648646</v>
      </c>
      <c r="AF23" s="9">
        <f t="shared" si="51"/>
        <v>0.43852660531499471</v>
      </c>
    </row>
    <row r="24" spans="1:32" x14ac:dyDescent="0.25">
      <c r="A24" s="1"/>
      <c r="B24" s="7">
        <v>4</v>
      </c>
      <c r="C24" s="11">
        <v>2</v>
      </c>
      <c r="D24" s="11">
        <v>3</v>
      </c>
      <c r="E24" s="12">
        <v>1</v>
      </c>
      <c r="F24" s="11">
        <v>97</v>
      </c>
      <c r="G24" s="11">
        <v>86</v>
      </c>
      <c r="H24" s="12">
        <v>114</v>
      </c>
      <c r="I24" s="11">
        <v>5</v>
      </c>
      <c r="J24" s="11">
        <v>8</v>
      </c>
      <c r="K24" s="12">
        <v>7</v>
      </c>
      <c r="L24" s="13">
        <f t="shared" si="39"/>
        <v>3.5</v>
      </c>
      <c r="M24" s="13">
        <f t="shared" si="35"/>
        <v>5.5</v>
      </c>
      <c r="N24" s="14">
        <f t="shared" si="35"/>
        <v>4</v>
      </c>
      <c r="O24" s="13">
        <f t="shared" si="40"/>
        <v>100.5</v>
      </c>
      <c r="P24" s="13">
        <f t="shared" si="36"/>
        <v>91.5</v>
      </c>
      <c r="Q24" s="14">
        <f t="shared" si="36"/>
        <v>118</v>
      </c>
      <c r="R24" s="12">
        <v>5</v>
      </c>
      <c r="S24" s="14">
        <f t="shared" si="41"/>
        <v>4.333333333333333</v>
      </c>
      <c r="T24" s="14">
        <f t="shared" si="42"/>
        <v>99</v>
      </c>
      <c r="U24" s="14">
        <f t="shared" si="43"/>
        <v>103.33333333333333</v>
      </c>
      <c r="V24" s="14">
        <f t="shared" si="44"/>
        <v>4.193548387096774</v>
      </c>
      <c r="W24" s="16">
        <f t="shared" si="45"/>
        <v>95.806451612903231</v>
      </c>
      <c r="X24" s="17"/>
      <c r="Y24" s="9">
        <f t="shared" si="46"/>
        <v>3.4825870646766171</v>
      </c>
      <c r="Z24" s="9">
        <f t="shared" si="37"/>
        <v>6.0109289617486334</v>
      </c>
      <c r="AA24" s="10">
        <f t="shared" si="38"/>
        <v>3.3898305084745761</v>
      </c>
      <c r="AB24" s="10">
        <f t="shared" si="47"/>
        <v>1.2143253101100031</v>
      </c>
      <c r="AC24" s="9">
        <f t="shared" si="48"/>
        <v>96.517412935323392</v>
      </c>
      <c r="AD24" s="9">
        <f t="shared" si="49"/>
        <v>93.989071038251367</v>
      </c>
      <c r="AE24" s="10">
        <f t="shared" si="50"/>
        <v>96.610169491525426</v>
      </c>
      <c r="AF24" s="9">
        <f t="shared" si="51"/>
        <v>1.2143253101100073</v>
      </c>
    </row>
    <row r="25" spans="1:32" x14ac:dyDescent="0.25">
      <c r="A25" s="1"/>
      <c r="B25" s="7">
        <v>5</v>
      </c>
      <c r="C25" s="11">
        <v>2</v>
      </c>
      <c r="D25" s="11">
        <v>3</v>
      </c>
      <c r="E25" s="12">
        <v>2</v>
      </c>
      <c r="F25" s="11">
        <v>36</v>
      </c>
      <c r="G25" s="11">
        <v>44</v>
      </c>
      <c r="H25" s="12">
        <v>23</v>
      </c>
      <c r="I25" s="11">
        <v>7</v>
      </c>
      <c r="J25" s="11">
        <v>5</v>
      </c>
      <c r="K25" s="12">
        <v>7</v>
      </c>
      <c r="L25" s="13">
        <f t="shared" si="39"/>
        <v>4.5</v>
      </c>
      <c r="M25" s="13">
        <f t="shared" si="35"/>
        <v>4</v>
      </c>
      <c r="N25" s="14">
        <f t="shared" si="35"/>
        <v>4.5</v>
      </c>
      <c r="O25" s="13">
        <f t="shared" si="40"/>
        <v>40.5</v>
      </c>
      <c r="P25" s="13">
        <f t="shared" si="36"/>
        <v>48</v>
      </c>
      <c r="Q25" s="14">
        <f t="shared" si="36"/>
        <v>27.5</v>
      </c>
      <c r="R25" s="12">
        <v>5</v>
      </c>
      <c r="S25" s="14">
        <f t="shared" si="41"/>
        <v>4.333333333333333</v>
      </c>
      <c r="T25" s="14">
        <f t="shared" si="42"/>
        <v>34.333333333333336</v>
      </c>
      <c r="U25" s="14">
        <f t="shared" si="43"/>
        <v>38.666666666666664</v>
      </c>
      <c r="V25" s="14">
        <f t="shared" si="44"/>
        <v>11.206896551724139</v>
      </c>
      <c r="W25" s="16">
        <f t="shared" si="45"/>
        <v>88.793103448275872</v>
      </c>
      <c r="X25" s="17"/>
      <c r="Y25" s="9">
        <f t="shared" si="46"/>
        <v>11.111111111111111</v>
      </c>
      <c r="Z25" s="9">
        <f t="shared" si="37"/>
        <v>8.3333333333333321</v>
      </c>
      <c r="AA25" s="10">
        <f t="shared" si="38"/>
        <v>16.363636363636363</v>
      </c>
      <c r="AB25" s="10">
        <f t="shared" si="47"/>
        <v>3.3298454697148725</v>
      </c>
      <c r="AC25" s="9">
        <f t="shared" si="48"/>
        <v>88.888888888888886</v>
      </c>
      <c r="AD25" s="9">
        <f t="shared" si="49"/>
        <v>91.666666666666657</v>
      </c>
      <c r="AE25" s="10">
        <f t="shared" si="50"/>
        <v>83.636363636363626</v>
      </c>
      <c r="AF25" s="9">
        <f t="shared" si="51"/>
        <v>3.3298454697148672</v>
      </c>
    </row>
    <row r="26" spans="1:32" x14ac:dyDescent="0.25">
      <c r="A26" s="1"/>
      <c r="B26" s="7">
        <v>6</v>
      </c>
      <c r="C26" s="11">
        <v>18</v>
      </c>
      <c r="D26" s="11">
        <v>17</v>
      </c>
      <c r="E26" s="12">
        <v>26</v>
      </c>
      <c r="F26" s="11">
        <v>248</v>
      </c>
      <c r="G26" s="11">
        <v>253</v>
      </c>
      <c r="H26" s="12">
        <v>234</v>
      </c>
      <c r="I26" s="11">
        <v>37</v>
      </c>
      <c r="J26" s="11">
        <v>44</v>
      </c>
      <c r="K26" s="12">
        <v>39</v>
      </c>
      <c r="L26" s="13">
        <f t="shared" si="39"/>
        <v>27.5</v>
      </c>
      <c r="M26" s="13">
        <f t="shared" si="35"/>
        <v>30.5</v>
      </c>
      <c r="N26" s="14">
        <f t="shared" si="35"/>
        <v>32.5</v>
      </c>
      <c r="O26" s="13">
        <f t="shared" si="40"/>
        <v>275.5</v>
      </c>
      <c r="P26" s="13">
        <f t="shared" si="36"/>
        <v>283.5</v>
      </c>
      <c r="Q26" s="14">
        <f t="shared" si="36"/>
        <v>266.5</v>
      </c>
      <c r="R26" s="12">
        <v>5</v>
      </c>
      <c r="S26" s="14">
        <f t="shared" si="41"/>
        <v>30.166666666666668</v>
      </c>
      <c r="T26" s="14">
        <f t="shared" si="42"/>
        <v>245</v>
      </c>
      <c r="U26" s="14">
        <f t="shared" si="43"/>
        <v>275.16666666666669</v>
      </c>
      <c r="V26" s="14">
        <f t="shared" si="44"/>
        <v>10.96305269533616</v>
      </c>
      <c r="W26" s="16">
        <f t="shared" si="45"/>
        <v>89.03694730466384</v>
      </c>
      <c r="X26" s="17"/>
      <c r="Y26" s="9">
        <f t="shared" si="46"/>
        <v>9.9818511796733205</v>
      </c>
      <c r="Z26" s="9">
        <f t="shared" si="37"/>
        <v>10.758377425044092</v>
      </c>
      <c r="AA26" s="10">
        <f t="shared" si="38"/>
        <v>12.195121951219512</v>
      </c>
      <c r="AB26" s="10">
        <f t="shared" si="47"/>
        <v>0.91686636318285153</v>
      </c>
      <c r="AC26" s="9">
        <f t="shared" si="48"/>
        <v>90.018148820326687</v>
      </c>
      <c r="AD26" s="9">
        <f t="shared" si="49"/>
        <v>89.241622574955898</v>
      </c>
      <c r="AE26" s="10">
        <f t="shared" si="50"/>
        <v>87.804878048780495</v>
      </c>
      <c r="AF26" s="9">
        <f t="shared" si="51"/>
        <v>0.9168663631828502</v>
      </c>
    </row>
    <row r="27" spans="1:32" x14ac:dyDescent="0.25">
      <c r="A27" s="1"/>
      <c r="B27" s="7">
        <v>7</v>
      </c>
      <c r="C27" s="11">
        <v>23</v>
      </c>
      <c r="D27" s="11">
        <v>2</v>
      </c>
      <c r="E27" s="12">
        <v>28</v>
      </c>
      <c r="F27" s="11">
        <v>178</v>
      </c>
      <c r="G27" s="11">
        <v>165</v>
      </c>
      <c r="H27" s="12">
        <v>204</v>
      </c>
      <c r="I27" s="11">
        <v>50</v>
      </c>
      <c r="J27" s="11">
        <v>46</v>
      </c>
      <c r="K27" s="12">
        <v>44</v>
      </c>
      <c r="L27" s="13">
        <f>SUM(C27+I27)/2</f>
        <v>36.5</v>
      </c>
      <c r="M27" s="13">
        <f t="shared" si="35"/>
        <v>24</v>
      </c>
      <c r="N27" s="14">
        <f t="shared" si="35"/>
        <v>36</v>
      </c>
      <c r="O27" s="13">
        <f t="shared" si="40"/>
        <v>214.5</v>
      </c>
      <c r="P27" s="13">
        <f t="shared" si="36"/>
        <v>189</v>
      </c>
      <c r="Q27" s="14">
        <f t="shared" si="36"/>
        <v>240</v>
      </c>
      <c r="R27" s="12">
        <v>5</v>
      </c>
      <c r="S27" s="14">
        <f t="shared" si="41"/>
        <v>32.166666666666664</v>
      </c>
      <c r="T27" s="14">
        <f t="shared" si="42"/>
        <v>182.33333333333334</v>
      </c>
      <c r="U27" s="14">
        <f t="shared" si="43"/>
        <v>214.5</v>
      </c>
      <c r="V27" s="14">
        <f t="shared" si="44"/>
        <v>14.996114996114995</v>
      </c>
      <c r="W27" s="16">
        <f t="shared" si="45"/>
        <v>85.003885003885003</v>
      </c>
      <c r="X27" s="17"/>
      <c r="Y27" s="9">
        <f t="shared" si="46"/>
        <v>17.016317016317018</v>
      </c>
      <c r="Z27" s="9">
        <f t="shared" si="37"/>
        <v>12.698412698412698</v>
      </c>
      <c r="AA27" s="10">
        <f t="shared" si="38"/>
        <v>15</v>
      </c>
      <c r="AB27" s="10">
        <f t="shared" si="47"/>
        <v>1.7640589595744578</v>
      </c>
      <c r="AC27" s="9">
        <f t="shared" si="48"/>
        <v>82.983682983682982</v>
      </c>
      <c r="AD27" s="9">
        <f t="shared" si="49"/>
        <v>87.301587301587304</v>
      </c>
      <c r="AE27" s="10">
        <f t="shared" si="50"/>
        <v>85</v>
      </c>
      <c r="AF27" s="9">
        <f t="shared" si="51"/>
        <v>1.7640589595744582</v>
      </c>
    </row>
    <row r="28" spans="1:32" x14ac:dyDescent="0.25">
      <c r="A28" s="1"/>
      <c r="C28" s="11"/>
      <c r="D28" s="11"/>
      <c r="E28" s="11"/>
      <c r="F28" s="11"/>
      <c r="G28" s="11"/>
      <c r="H28" s="11"/>
      <c r="I28" s="11"/>
      <c r="J28" s="11"/>
      <c r="K28" s="11"/>
      <c r="L28" s="15"/>
      <c r="M28" s="15"/>
      <c r="N28" s="15"/>
      <c r="O28" s="15"/>
      <c r="P28" s="15"/>
      <c r="Q28" s="15"/>
      <c r="R28" s="11"/>
      <c r="S28" s="15"/>
      <c r="T28" s="15"/>
      <c r="U28" s="15"/>
      <c r="V28" s="11"/>
      <c r="W28" s="11"/>
      <c r="X28" s="17"/>
      <c r="Y28" s="23"/>
      <c r="Z28" s="23"/>
      <c r="AA28" s="23"/>
      <c r="AB28" s="23"/>
      <c r="AC28" s="23"/>
      <c r="AD28" s="23"/>
      <c r="AE28" s="23"/>
      <c r="AF28" s="23"/>
    </row>
    <row r="29" spans="1:32" x14ac:dyDescent="0.25">
      <c r="A29" s="1" t="s">
        <v>22</v>
      </c>
      <c r="B29" s="2" t="s">
        <v>1</v>
      </c>
      <c r="C29" s="33" t="s">
        <v>2</v>
      </c>
      <c r="D29" s="33"/>
      <c r="E29" s="34"/>
      <c r="F29" s="32" t="s">
        <v>3</v>
      </c>
      <c r="G29" s="33"/>
      <c r="H29" s="34"/>
      <c r="I29" s="32" t="s">
        <v>4</v>
      </c>
      <c r="J29" s="33"/>
      <c r="K29" s="34"/>
      <c r="L29" s="32" t="s">
        <v>5</v>
      </c>
      <c r="M29" s="33"/>
      <c r="N29" s="34"/>
      <c r="O29" s="32" t="s">
        <v>6</v>
      </c>
      <c r="P29" s="33"/>
      <c r="Q29" s="34"/>
      <c r="R29" s="3" t="s">
        <v>7</v>
      </c>
      <c r="S29" s="2" t="s">
        <v>8</v>
      </c>
      <c r="T29" s="2" t="s">
        <v>9</v>
      </c>
      <c r="U29" s="2" t="s">
        <v>10</v>
      </c>
      <c r="V29" s="2" t="s">
        <v>11</v>
      </c>
      <c r="W29" s="4" t="s">
        <v>12</v>
      </c>
      <c r="X29" s="17"/>
      <c r="Y29" s="30" t="s">
        <v>13</v>
      </c>
      <c r="Z29" s="30"/>
      <c r="AA29" s="31"/>
      <c r="AB29" s="24" t="s">
        <v>14</v>
      </c>
      <c r="AC29" s="29" t="s">
        <v>15</v>
      </c>
      <c r="AD29" s="30"/>
      <c r="AE29" s="31"/>
      <c r="AF29" s="25" t="s">
        <v>16</v>
      </c>
    </row>
    <row r="30" spans="1:32" x14ac:dyDescent="0.25">
      <c r="A30" s="6" t="s">
        <v>23</v>
      </c>
      <c r="B30" s="7">
        <v>1</v>
      </c>
      <c r="C30" s="11">
        <v>6</v>
      </c>
      <c r="D30" s="11">
        <v>4</v>
      </c>
      <c r="E30" s="12">
        <v>3</v>
      </c>
      <c r="F30" s="11">
        <v>70</v>
      </c>
      <c r="G30" s="11">
        <v>77</v>
      </c>
      <c r="H30" s="12">
        <v>62</v>
      </c>
      <c r="I30" s="11">
        <v>5</v>
      </c>
      <c r="J30" s="11">
        <v>5</v>
      </c>
      <c r="K30" s="12">
        <v>4</v>
      </c>
      <c r="L30" s="13">
        <f>SUM(C30+I30)/2</f>
        <v>5.5</v>
      </c>
      <c r="M30" s="13">
        <f t="shared" ref="M30:N36" si="52">SUM(D30+J30)/2</f>
        <v>4.5</v>
      </c>
      <c r="N30" s="14">
        <f t="shared" si="52"/>
        <v>3.5</v>
      </c>
      <c r="O30" s="13">
        <f>SUM(F30+L30)</f>
        <v>75.5</v>
      </c>
      <c r="P30" s="13">
        <f t="shared" ref="P30:Q36" si="53">SUM(G30+M30)</f>
        <v>81.5</v>
      </c>
      <c r="Q30" s="14">
        <f t="shared" si="53"/>
        <v>65.5</v>
      </c>
      <c r="R30" s="12">
        <f>R21</f>
        <v>6</v>
      </c>
      <c r="S30" s="14">
        <f>SUM(L30:N30)/3</f>
        <v>4.5</v>
      </c>
      <c r="T30" s="14">
        <f>SUM(F30:H30)/3</f>
        <v>69.666666666666671</v>
      </c>
      <c r="U30" s="14">
        <f>SUM(O30:Q30)/3</f>
        <v>74.166666666666671</v>
      </c>
      <c r="V30" s="14">
        <f>SUM(S30/U30)*100</f>
        <v>6.0674157303370784</v>
      </c>
      <c r="W30" s="16">
        <f>SUM(T30/U30)*100</f>
        <v>93.932584269662925</v>
      </c>
      <c r="X30" s="17"/>
      <c r="Y30" s="9">
        <f>SUM(L30/O30)*100</f>
        <v>7.2847682119205297</v>
      </c>
      <c r="Z30" s="9">
        <f t="shared" ref="Z30:Z36" si="54">SUM(M30/P30)*100</f>
        <v>5.5214723926380369</v>
      </c>
      <c r="AA30" s="22">
        <f t="shared" ref="AA30:AA36" si="55">SUM(N30/Q30)*100</f>
        <v>5.343511450381679</v>
      </c>
      <c r="AB30" s="22">
        <f>_xlfn.STDEV.P(Y30:AA30)</f>
        <v>0.87618871999942827</v>
      </c>
      <c r="AC30" s="9">
        <f>SUM(F30/O30)*100</f>
        <v>92.715231788079464</v>
      </c>
      <c r="AD30" s="9">
        <f>SUM(G30/P30)*100</f>
        <v>94.478527607361968</v>
      </c>
      <c r="AE30" s="22">
        <f>SUM(H30/Q30)*100</f>
        <v>94.656488549618317</v>
      </c>
      <c r="AF30" s="9">
        <f>_xlfn.STDEV.P(AC30:AE30)</f>
        <v>0.87618871999943526</v>
      </c>
    </row>
    <row r="31" spans="1:32" x14ac:dyDescent="0.25">
      <c r="A31" s="1"/>
      <c r="B31" s="7">
        <v>2</v>
      </c>
      <c r="C31" s="11">
        <v>1</v>
      </c>
      <c r="D31" s="11">
        <v>2</v>
      </c>
      <c r="E31" s="12">
        <v>4</v>
      </c>
      <c r="F31" s="11">
        <v>63</v>
      </c>
      <c r="G31" s="11">
        <v>74</v>
      </c>
      <c r="H31" s="12">
        <v>50</v>
      </c>
      <c r="I31" s="11">
        <v>4</v>
      </c>
      <c r="J31" s="11">
        <v>1</v>
      </c>
      <c r="K31" s="12">
        <v>1</v>
      </c>
      <c r="L31" s="13">
        <f t="shared" ref="L31:L35" si="56">SUM(C31+I31)/2</f>
        <v>2.5</v>
      </c>
      <c r="M31" s="13">
        <f t="shared" si="52"/>
        <v>1.5</v>
      </c>
      <c r="N31" s="14">
        <f t="shared" si="52"/>
        <v>2.5</v>
      </c>
      <c r="O31" s="13">
        <f t="shared" ref="O31:O36" si="57">SUM(F31+L31)</f>
        <v>65.5</v>
      </c>
      <c r="P31" s="13">
        <f t="shared" si="53"/>
        <v>75.5</v>
      </c>
      <c r="Q31" s="14">
        <f t="shared" si="53"/>
        <v>52.5</v>
      </c>
      <c r="R31" s="12">
        <f t="shared" ref="R31:R36" si="58">R22</f>
        <v>5</v>
      </c>
      <c r="S31" s="14">
        <f t="shared" ref="S31:S36" si="59">SUM(L31:N31)/3</f>
        <v>2.1666666666666665</v>
      </c>
      <c r="T31" s="14">
        <f t="shared" ref="T31:T36" si="60">SUM(F31:H31)/3</f>
        <v>62.333333333333336</v>
      </c>
      <c r="U31" s="14">
        <f t="shared" ref="U31:U36" si="61">SUM(O31:Q31)/3</f>
        <v>64.5</v>
      </c>
      <c r="V31" s="14">
        <f t="shared" ref="V31:V36" si="62">SUM(S31/U31)*100</f>
        <v>3.3591731266149867</v>
      </c>
      <c r="W31" s="16">
        <f t="shared" ref="W31:W36" si="63">SUM(T31/U31)*100</f>
        <v>96.640826873385024</v>
      </c>
      <c r="X31" s="17"/>
      <c r="Y31" s="9">
        <f t="shared" ref="Y31:Y36" si="64">SUM(L31/O31)*100</f>
        <v>3.8167938931297711</v>
      </c>
      <c r="Z31" s="9">
        <f t="shared" si="54"/>
        <v>1.9867549668874174</v>
      </c>
      <c r="AA31" s="10">
        <f t="shared" si="55"/>
        <v>4.7619047619047619</v>
      </c>
      <c r="AB31" s="10">
        <f t="shared" ref="AB31:AB36" si="65">_xlfn.STDEV.P(Y31:AA31)</f>
        <v>1.1519902300233711</v>
      </c>
      <c r="AC31" s="9">
        <f t="shared" ref="AC31:AC36" si="66">SUM(F31/O31)*100</f>
        <v>96.18320610687023</v>
      </c>
      <c r="AD31" s="9">
        <f t="shared" ref="AD31:AD36" si="67">SUM(G31/P31)*100</f>
        <v>98.013245033112582</v>
      </c>
      <c r="AE31" s="10">
        <f t="shared" ref="AE31:AE36" si="68">SUM(H31/Q31)*100</f>
        <v>95.238095238095227</v>
      </c>
      <c r="AF31" s="9">
        <f t="shared" ref="AF31:AF36" si="69">_xlfn.STDEV.P(AC31:AE31)</f>
        <v>1.1519902300233751</v>
      </c>
    </row>
    <row r="32" spans="1:32" x14ac:dyDescent="0.25">
      <c r="A32" s="1"/>
      <c r="B32" s="7">
        <v>3</v>
      </c>
      <c r="C32" s="11">
        <v>1</v>
      </c>
      <c r="D32" s="11">
        <v>3</v>
      </c>
      <c r="E32" s="12">
        <v>4</v>
      </c>
      <c r="F32" s="11">
        <v>225</v>
      </c>
      <c r="G32" s="11">
        <v>233</v>
      </c>
      <c r="H32" s="12">
        <v>213</v>
      </c>
      <c r="I32" s="11">
        <v>15</v>
      </c>
      <c r="J32" s="11">
        <v>6</v>
      </c>
      <c r="K32" s="12">
        <v>10</v>
      </c>
      <c r="L32" s="13">
        <f t="shared" si="56"/>
        <v>8</v>
      </c>
      <c r="M32" s="13">
        <f t="shared" si="52"/>
        <v>4.5</v>
      </c>
      <c r="N32" s="14">
        <f t="shared" si="52"/>
        <v>7</v>
      </c>
      <c r="O32" s="13">
        <f t="shared" si="57"/>
        <v>233</v>
      </c>
      <c r="P32" s="13">
        <f t="shared" si="53"/>
        <v>237.5</v>
      </c>
      <c r="Q32" s="14">
        <f t="shared" si="53"/>
        <v>220</v>
      </c>
      <c r="R32" s="12">
        <f t="shared" si="58"/>
        <v>5</v>
      </c>
      <c r="S32" s="14">
        <f t="shared" si="59"/>
        <v>6.5</v>
      </c>
      <c r="T32" s="14">
        <f t="shared" si="60"/>
        <v>223.66666666666666</v>
      </c>
      <c r="U32" s="14">
        <f t="shared" si="61"/>
        <v>230.16666666666666</v>
      </c>
      <c r="V32" s="14">
        <f t="shared" si="62"/>
        <v>2.8240405503258512</v>
      </c>
      <c r="W32" s="16">
        <f t="shared" si="63"/>
        <v>97.175959449674153</v>
      </c>
      <c r="X32" s="17"/>
      <c r="Y32" s="9">
        <f t="shared" si="64"/>
        <v>3.4334763948497855</v>
      </c>
      <c r="Z32" s="9">
        <f t="shared" si="54"/>
        <v>1.8947368421052633</v>
      </c>
      <c r="AA32" s="10">
        <f t="shared" si="55"/>
        <v>3.1818181818181817</v>
      </c>
      <c r="AB32" s="10">
        <f t="shared" si="65"/>
        <v>0.67392957449440338</v>
      </c>
      <c r="AC32" s="9">
        <f t="shared" si="66"/>
        <v>96.566523605150209</v>
      </c>
      <c r="AD32" s="9">
        <f t="shared" si="67"/>
        <v>98.10526315789474</v>
      </c>
      <c r="AE32" s="10">
        <f t="shared" si="68"/>
        <v>96.818181818181813</v>
      </c>
      <c r="AF32" s="9">
        <f t="shared" si="69"/>
        <v>0.67392957449440771</v>
      </c>
    </row>
    <row r="33" spans="1:32" x14ac:dyDescent="0.25">
      <c r="A33" s="1"/>
      <c r="B33" s="7">
        <v>4</v>
      </c>
      <c r="C33" s="11">
        <v>1</v>
      </c>
      <c r="D33" s="11">
        <v>4</v>
      </c>
      <c r="E33" s="12">
        <v>2</v>
      </c>
      <c r="F33" s="11">
        <v>113</v>
      </c>
      <c r="G33" s="11">
        <v>103</v>
      </c>
      <c r="H33" s="12">
        <v>141</v>
      </c>
      <c r="I33" s="11">
        <v>9</v>
      </c>
      <c r="J33" s="11">
        <v>9</v>
      </c>
      <c r="K33" s="12">
        <v>7</v>
      </c>
      <c r="L33" s="13">
        <f t="shared" si="56"/>
        <v>5</v>
      </c>
      <c r="M33" s="13">
        <f t="shared" si="52"/>
        <v>6.5</v>
      </c>
      <c r="N33" s="14">
        <f t="shared" si="52"/>
        <v>4.5</v>
      </c>
      <c r="O33" s="13">
        <f t="shared" si="57"/>
        <v>118</v>
      </c>
      <c r="P33" s="13">
        <f t="shared" si="53"/>
        <v>109.5</v>
      </c>
      <c r="Q33" s="14">
        <f t="shared" si="53"/>
        <v>145.5</v>
      </c>
      <c r="R33" s="12">
        <f t="shared" si="58"/>
        <v>5</v>
      </c>
      <c r="S33" s="14">
        <f t="shared" si="59"/>
        <v>5.333333333333333</v>
      </c>
      <c r="T33" s="14">
        <f t="shared" si="60"/>
        <v>119</v>
      </c>
      <c r="U33" s="14">
        <f t="shared" si="61"/>
        <v>124.33333333333333</v>
      </c>
      <c r="V33" s="14">
        <f t="shared" si="62"/>
        <v>4.2895442359249332</v>
      </c>
      <c r="W33" s="16">
        <f t="shared" si="63"/>
        <v>95.710455764075078</v>
      </c>
      <c r="X33" s="17"/>
      <c r="Y33" s="9">
        <f t="shared" si="64"/>
        <v>4.2372881355932197</v>
      </c>
      <c r="Z33" s="9">
        <f t="shared" si="54"/>
        <v>5.93607305936073</v>
      </c>
      <c r="AA33" s="10">
        <f t="shared" si="55"/>
        <v>3.0927835051546393</v>
      </c>
      <c r="AB33" s="10">
        <f t="shared" si="65"/>
        <v>1.168097054347256</v>
      </c>
      <c r="AC33" s="9">
        <f t="shared" si="66"/>
        <v>95.762711864406782</v>
      </c>
      <c r="AD33" s="9">
        <f t="shared" si="67"/>
        <v>94.063926940639263</v>
      </c>
      <c r="AE33" s="10">
        <f t="shared" si="68"/>
        <v>96.907216494845358</v>
      </c>
      <c r="AF33" s="9">
        <f t="shared" si="69"/>
        <v>1.1680970543472571</v>
      </c>
    </row>
    <row r="34" spans="1:32" x14ac:dyDescent="0.25">
      <c r="A34" s="1"/>
      <c r="B34" s="7">
        <v>5</v>
      </c>
      <c r="C34" s="11">
        <v>3</v>
      </c>
      <c r="D34" s="11">
        <v>3</v>
      </c>
      <c r="E34" s="12">
        <v>4</v>
      </c>
      <c r="F34" s="11">
        <v>43</v>
      </c>
      <c r="G34" s="11">
        <v>38</v>
      </c>
      <c r="H34" s="12">
        <v>52</v>
      </c>
      <c r="I34" s="11">
        <v>16</v>
      </c>
      <c r="J34" s="11">
        <v>6</v>
      </c>
      <c r="K34" s="12">
        <v>15</v>
      </c>
      <c r="L34" s="13">
        <f t="shared" si="56"/>
        <v>9.5</v>
      </c>
      <c r="M34" s="13">
        <f t="shared" si="52"/>
        <v>4.5</v>
      </c>
      <c r="N34" s="14">
        <f t="shared" si="52"/>
        <v>9.5</v>
      </c>
      <c r="O34" s="13">
        <f t="shared" si="57"/>
        <v>52.5</v>
      </c>
      <c r="P34" s="13">
        <f t="shared" si="53"/>
        <v>42.5</v>
      </c>
      <c r="Q34" s="14">
        <f t="shared" si="53"/>
        <v>61.5</v>
      </c>
      <c r="R34" s="12">
        <f t="shared" si="58"/>
        <v>5</v>
      </c>
      <c r="S34" s="14">
        <f t="shared" si="59"/>
        <v>7.833333333333333</v>
      </c>
      <c r="T34" s="14">
        <f t="shared" si="60"/>
        <v>44.333333333333336</v>
      </c>
      <c r="U34" s="14">
        <f t="shared" si="61"/>
        <v>52.166666666666664</v>
      </c>
      <c r="V34" s="14">
        <f t="shared" si="62"/>
        <v>15.015974440894569</v>
      </c>
      <c r="W34" s="16">
        <f t="shared" si="63"/>
        <v>84.984025559105433</v>
      </c>
      <c r="X34" s="17"/>
      <c r="Y34" s="9">
        <f t="shared" si="64"/>
        <v>18.095238095238095</v>
      </c>
      <c r="Z34" s="9">
        <f t="shared" si="54"/>
        <v>10.588235294117647</v>
      </c>
      <c r="AA34" s="10">
        <f t="shared" si="55"/>
        <v>15.447154471544716</v>
      </c>
      <c r="AB34" s="10">
        <f t="shared" si="65"/>
        <v>3.1087070107267016</v>
      </c>
      <c r="AC34" s="9">
        <f t="shared" si="66"/>
        <v>81.904761904761898</v>
      </c>
      <c r="AD34" s="9">
        <f t="shared" si="67"/>
        <v>89.411764705882362</v>
      </c>
      <c r="AE34" s="10">
        <f t="shared" si="68"/>
        <v>84.552845528455293</v>
      </c>
      <c r="AF34" s="9">
        <f t="shared" si="69"/>
        <v>3.108707010726703</v>
      </c>
    </row>
    <row r="35" spans="1:32" x14ac:dyDescent="0.25">
      <c r="A35" s="1"/>
      <c r="B35" s="7">
        <v>6</v>
      </c>
      <c r="C35" s="11">
        <v>28</v>
      </c>
      <c r="D35" s="11">
        <v>41</v>
      </c>
      <c r="E35" s="12">
        <v>32</v>
      </c>
      <c r="F35" s="11">
        <v>185</v>
      </c>
      <c r="G35" s="11">
        <v>160</v>
      </c>
      <c r="H35" s="12">
        <v>196</v>
      </c>
      <c r="I35" s="11">
        <v>56</v>
      </c>
      <c r="J35" s="11">
        <v>52</v>
      </c>
      <c r="K35" s="12">
        <v>52</v>
      </c>
      <c r="L35" s="13">
        <f t="shared" si="56"/>
        <v>42</v>
      </c>
      <c r="M35" s="13">
        <f t="shared" si="52"/>
        <v>46.5</v>
      </c>
      <c r="N35" s="14">
        <f t="shared" si="52"/>
        <v>42</v>
      </c>
      <c r="O35" s="13">
        <f t="shared" si="57"/>
        <v>227</v>
      </c>
      <c r="P35" s="13">
        <f t="shared" si="53"/>
        <v>206.5</v>
      </c>
      <c r="Q35" s="14">
        <f t="shared" si="53"/>
        <v>238</v>
      </c>
      <c r="R35" s="12">
        <f t="shared" si="58"/>
        <v>5</v>
      </c>
      <c r="S35" s="14">
        <f t="shared" si="59"/>
        <v>43.5</v>
      </c>
      <c r="T35" s="14">
        <f t="shared" si="60"/>
        <v>180.33333333333334</v>
      </c>
      <c r="U35" s="14">
        <f t="shared" si="61"/>
        <v>223.83333333333334</v>
      </c>
      <c r="V35" s="14">
        <f t="shared" si="62"/>
        <v>19.434102755026061</v>
      </c>
      <c r="W35" s="16">
        <f t="shared" si="63"/>
        <v>80.565897244973939</v>
      </c>
      <c r="X35" s="17"/>
      <c r="Y35" s="9">
        <f t="shared" si="64"/>
        <v>18.502202643171806</v>
      </c>
      <c r="Z35" s="9">
        <f t="shared" si="54"/>
        <v>22.518159806295397</v>
      </c>
      <c r="AA35" s="10">
        <f t="shared" si="55"/>
        <v>17.647058823529413</v>
      </c>
      <c r="AB35" s="10">
        <f t="shared" si="65"/>
        <v>2.1235925449477926</v>
      </c>
      <c r="AC35" s="9">
        <f t="shared" si="66"/>
        <v>81.497797356828201</v>
      </c>
      <c r="AD35" s="9">
        <f t="shared" si="67"/>
        <v>77.481840193704599</v>
      </c>
      <c r="AE35" s="10">
        <f t="shared" si="68"/>
        <v>82.35294117647058</v>
      </c>
      <c r="AF35" s="9">
        <f t="shared" si="69"/>
        <v>2.1235925449477779</v>
      </c>
    </row>
    <row r="36" spans="1:32" x14ac:dyDescent="0.25">
      <c r="A36" s="1"/>
      <c r="B36" s="7">
        <v>7</v>
      </c>
      <c r="C36" s="11">
        <v>30</v>
      </c>
      <c r="D36" s="11">
        <v>23</v>
      </c>
      <c r="E36" s="12">
        <v>31</v>
      </c>
      <c r="F36" s="11">
        <v>169</v>
      </c>
      <c r="G36" s="11">
        <v>167</v>
      </c>
      <c r="H36" s="12">
        <v>197</v>
      </c>
      <c r="I36" s="11">
        <v>78</v>
      </c>
      <c r="J36" s="11">
        <v>62</v>
      </c>
      <c r="K36" s="12">
        <v>71</v>
      </c>
      <c r="L36" s="13">
        <f>SUM(C36+I36)/2</f>
        <v>54</v>
      </c>
      <c r="M36" s="13">
        <f t="shared" si="52"/>
        <v>42.5</v>
      </c>
      <c r="N36" s="14">
        <f t="shared" si="52"/>
        <v>51</v>
      </c>
      <c r="O36" s="13">
        <f t="shared" si="57"/>
        <v>223</v>
      </c>
      <c r="P36" s="13">
        <f t="shared" si="53"/>
        <v>209.5</v>
      </c>
      <c r="Q36" s="14">
        <f t="shared" si="53"/>
        <v>248</v>
      </c>
      <c r="R36" s="12">
        <f t="shared" si="58"/>
        <v>5</v>
      </c>
      <c r="S36" s="14">
        <f t="shared" si="59"/>
        <v>49.166666666666664</v>
      </c>
      <c r="T36" s="14">
        <f t="shared" si="60"/>
        <v>177.66666666666666</v>
      </c>
      <c r="U36" s="14">
        <f t="shared" si="61"/>
        <v>226.83333333333334</v>
      </c>
      <c r="V36" s="14">
        <f t="shared" si="62"/>
        <v>21.675238795003672</v>
      </c>
      <c r="W36" s="16">
        <f t="shared" si="63"/>
        <v>78.324761204996321</v>
      </c>
      <c r="X36" s="17"/>
      <c r="Y36" s="9">
        <f t="shared" si="64"/>
        <v>24.215246636771301</v>
      </c>
      <c r="Z36" s="9">
        <f t="shared" si="54"/>
        <v>20.286396181384248</v>
      </c>
      <c r="AA36" s="10">
        <f t="shared" si="55"/>
        <v>20.56451612903226</v>
      </c>
      <c r="AB36" s="10">
        <f t="shared" si="65"/>
        <v>1.7901287925798754</v>
      </c>
      <c r="AC36" s="9">
        <f t="shared" si="66"/>
        <v>75.784753363228702</v>
      </c>
      <c r="AD36" s="9">
        <f t="shared" si="67"/>
        <v>79.713603818615752</v>
      </c>
      <c r="AE36" s="10">
        <f t="shared" si="68"/>
        <v>79.435483870967744</v>
      </c>
      <c r="AF36" s="9">
        <f t="shared" si="69"/>
        <v>1.7901287925798746</v>
      </c>
    </row>
    <row r="37" spans="1:32" x14ac:dyDescent="0.25">
      <c r="A37" s="1"/>
      <c r="C37" s="11"/>
      <c r="D37" s="11"/>
      <c r="E37" s="11"/>
      <c r="F37" s="11"/>
      <c r="G37" s="11"/>
      <c r="H37" s="11"/>
      <c r="I37" s="11"/>
      <c r="J37" s="11"/>
      <c r="K37" s="11"/>
      <c r="L37" s="15"/>
      <c r="M37" s="15"/>
      <c r="N37" s="15"/>
      <c r="O37" s="15"/>
      <c r="P37" s="15"/>
      <c r="Q37" s="15"/>
      <c r="R37" s="11"/>
      <c r="S37" s="15"/>
      <c r="T37" s="15"/>
      <c r="U37" s="15"/>
      <c r="V37" s="11"/>
      <c r="W37" s="11"/>
      <c r="X37" s="17"/>
      <c r="Y37" s="23"/>
      <c r="Z37" s="23"/>
      <c r="AA37" s="23"/>
      <c r="AB37" s="23"/>
      <c r="AC37" s="23"/>
      <c r="AD37" s="23"/>
      <c r="AE37" s="23"/>
      <c r="AF37" s="23"/>
    </row>
    <row r="38" spans="1:32" x14ac:dyDescent="0.25">
      <c r="A38" s="1" t="s">
        <v>24</v>
      </c>
      <c r="B38" s="2" t="s">
        <v>1</v>
      </c>
      <c r="C38" s="33" t="s">
        <v>2</v>
      </c>
      <c r="D38" s="33"/>
      <c r="E38" s="34"/>
      <c r="F38" s="32" t="s">
        <v>3</v>
      </c>
      <c r="G38" s="33"/>
      <c r="H38" s="34"/>
      <c r="I38" s="32" t="s">
        <v>4</v>
      </c>
      <c r="J38" s="33"/>
      <c r="K38" s="34"/>
      <c r="L38" s="32" t="s">
        <v>5</v>
      </c>
      <c r="M38" s="33"/>
      <c r="N38" s="34"/>
      <c r="O38" s="32" t="s">
        <v>6</v>
      </c>
      <c r="P38" s="33"/>
      <c r="Q38" s="34"/>
      <c r="R38" s="3" t="s">
        <v>7</v>
      </c>
      <c r="S38" s="2" t="s">
        <v>8</v>
      </c>
      <c r="T38" s="2" t="s">
        <v>9</v>
      </c>
      <c r="U38" s="2" t="s">
        <v>10</v>
      </c>
      <c r="V38" s="2" t="s">
        <v>11</v>
      </c>
      <c r="W38" s="4" t="s">
        <v>12</v>
      </c>
      <c r="X38" s="17"/>
      <c r="Y38" s="30" t="s">
        <v>13</v>
      </c>
      <c r="Z38" s="30"/>
      <c r="AA38" s="31"/>
      <c r="AB38" s="24" t="s">
        <v>14</v>
      </c>
      <c r="AC38" s="29" t="s">
        <v>15</v>
      </c>
      <c r="AD38" s="30"/>
      <c r="AE38" s="31"/>
      <c r="AF38" s="25" t="s">
        <v>16</v>
      </c>
    </row>
    <row r="39" spans="1:32" x14ac:dyDescent="0.25">
      <c r="A39" s="6" t="s">
        <v>25</v>
      </c>
      <c r="B39" s="7">
        <v>1</v>
      </c>
      <c r="C39" s="11">
        <v>3</v>
      </c>
      <c r="D39" s="11">
        <v>1</v>
      </c>
      <c r="E39" s="12">
        <v>1</v>
      </c>
      <c r="F39" s="11">
        <v>79</v>
      </c>
      <c r="G39" s="11">
        <v>75</v>
      </c>
      <c r="H39" s="12">
        <v>66</v>
      </c>
      <c r="I39" s="11">
        <v>3</v>
      </c>
      <c r="J39" s="11">
        <v>1</v>
      </c>
      <c r="K39" s="12">
        <v>5</v>
      </c>
      <c r="L39" s="13">
        <f>SUM(C39+I39)/2</f>
        <v>3</v>
      </c>
      <c r="M39" s="13">
        <f t="shared" ref="M39:N45" si="70">SUM(D39+J39)/2</f>
        <v>1</v>
      </c>
      <c r="N39" s="14">
        <f t="shared" si="70"/>
        <v>3</v>
      </c>
      <c r="O39" s="13">
        <f>SUM(F39+L39)</f>
        <v>82</v>
      </c>
      <c r="P39" s="13">
        <f t="shared" ref="P39:Q45" si="71">SUM(G39+M39)</f>
        <v>76</v>
      </c>
      <c r="Q39" s="14">
        <f t="shared" si="71"/>
        <v>69</v>
      </c>
      <c r="R39" s="12">
        <f>R30</f>
        <v>6</v>
      </c>
      <c r="S39" s="14">
        <f>SUM(L39:N39)/3</f>
        <v>2.3333333333333335</v>
      </c>
      <c r="T39" s="14">
        <f>SUM(F39:H39)/3</f>
        <v>73.333333333333329</v>
      </c>
      <c r="U39" s="14">
        <f>SUM(O39:Q39)/3</f>
        <v>75.666666666666671</v>
      </c>
      <c r="V39" s="14">
        <f>SUM(S39/U39)*100</f>
        <v>3.0837004405286343</v>
      </c>
      <c r="W39" s="16">
        <f>SUM(T39/U39)*100</f>
        <v>96.916299559471355</v>
      </c>
      <c r="X39" s="17"/>
      <c r="Y39" s="9">
        <f>SUM(L39/O39)*100</f>
        <v>3.6585365853658534</v>
      </c>
      <c r="Z39" s="9">
        <f t="shared" ref="Z39:Z45" si="72">SUM(M39/P39)*100</f>
        <v>1.3157894736842104</v>
      </c>
      <c r="AA39" s="22">
        <f t="shared" ref="AA39:AA45" si="73">SUM(N39/Q39)*100</f>
        <v>4.3478260869565215</v>
      </c>
      <c r="AB39" s="22">
        <f>_xlfn.STDEV.P(Y39:AA39)</f>
        <v>1.2977257915514107</v>
      </c>
      <c r="AC39" s="9">
        <f>SUM(F39/O39)*100</f>
        <v>96.341463414634148</v>
      </c>
      <c r="AD39" s="9">
        <f>SUM(G39/P39)*100</f>
        <v>98.68421052631578</v>
      </c>
      <c r="AE39" s="22">
        <f>SUM(H39/Q39)*100</f>
        <v>95.652173913043484</v>
      </c>
      <c r="AF39" s="9">
        <f>_xlfn.STDEV.P(AC39:AE39)</f>
        <v>1.2977257915514044</v>
      </c>
    </row>
    <row r="40" spans="1:32" x14ac:dyDescent="0.25">
      <c r="A40" s="1"/>
      <c r="B40" s="7">
        <v>2</v>
      </c>
      <c r="C40" s="11">
        <v>2</v>
      </c>
      <c r="D40" s="11">
        <v>5</v>
      </c>
      <c r="E40" s="12">
        <v>2</v>
      </c>
      <c r="F40" s="11">
        <v>60</v>
      </c>
      <c r="G40" s="11">
        <v>62</v>
      </c>
      <c r="H40" s="12">
        <v>60</v>
      </c>
      <c r="I40" s="11">
        <v>1</v>
      </c>
      <c r="J40" s="11">
        <v>1</v>
      </c>
      <c r="K40" s="12">
        <v>2</v>
      </c>
      <c r="L40" s="13">
        <f t="shared" ref="L40:L44" si="74">SUM(C40+I40)/2</f>
        <v>1.5</v>
      </c>
      <c r="M40" s="13">
        <f t="shared" si="70"/>
        <v>3</v>
      </c>
      <c r="N40" s="14">
        <f t="shared" si="70"/>
        <v>2</v>
      </c>
      <c r="O40" s="13">
        <f t="shared" ref="O40:O45" si="75">SUM(F40+L40)</f>
        <v>61.5</v>
      </c>
      <c r="P40" s="13">
        <f t="shared" si="71"/>
        <v>65</v>
      </c>
      <c r="Q40" s="14">
        <f t="shared" si="71"/>
        <v>62</v>
      </c>
      <c r="R40" s="12">
        <f t="shared" ref="R40:R45" si="76">R31</f>
        <v>5</v>
      </c>
      <c r="S40" s="14">
        <f t="shared" ref="S40:S45" si="77">SUM(L40:N40)/3</f>
        <v>2.1666666666666665</v>
      </c>
      <c r="T40" s="14">
        <f t="shared" ref="T40:T45" si="78">SUM(F40:H40)/3</f>
        <v>60.666666666666664</v>
      </c>
      <c r="U40" s="14">
        <f t="shared" ref="U40:U45" si="79">SUM(O40:Q40)/3</f>
        <v>62.833333333333336</v>
      </c>
      <c r="V40" s="14">
        <f t="shared" ref="V40:V45" si="80">SUM(S40/U40)*100</f>
        <v>3.4482758620689653</v>
      </c>
      <c r="W40" s="16">
        <f t="shared" ref="W40:W45" si="81">SUM(T40/U40)*100</f>
        <v>96.551724137931032</v>
      </c>
      <c r="X40" s="17"/>
      <c r="Y40" s="9">
        <f t="shared" ref="Y40:Y45" si="82">SUM(L40/O40)*100</f>
        <v>2.4390243902439024</v>
      </c>
      <c r="Z40" s="9">
        <f t="shared" si="72"/>
        <v>4.6153846153846159</v>
      </c>
      <c r="AA40" s="10">
        <f t="shared" si="73"/>
        <v>3.225806451612903</v>
      </c>
      <c r="AB40" s="10">
        <f t="shared" ref="AB40:AB45" si="83">_xlfn.STDEV.P(Y40:AA40)</f>
        <v>0.89978375889233297</v>
      </c>
      <c r="AC40" s="9">
        <f t="shared" ref="AC40:AC45" si="84">SUM(F40/O40)*100</f>
        <v>97.560975609756099</v>
      </c>
      <c r="AD40" s="9">
        <f t="shared" ref="AD40:AD45" si="85">SUM(G40/P40)*100</f>
        <v>95.384615384615387</v>
      </c>
      <c r="AE40" s="10">
        <f t="shared" ref="AE40:AE45" si="86">SUM(H40/Q40)*100</f>
        <v>96.774193548387103</v>
      </c>
      <c r="AF40" s="9">
        <f t="shared" ref="AF40:AF45" si="87">_xlfn.STDEV.P(AC40:AE40)</f>
        <v>0.89978375889233353</v>
      </c>
    </row>
    <row r="41" spans="1:32" x14ac:dyDescent="0.25">
      <c r="A41" s="1"/>
      <c r="B41" s="7">
        <v>3</v>
      </c>
      <c r="C41" s="11">
        <v>2</v>
      </c>
      <c r="D41" s="11">
        <v>3</v>
      </c>
      <c r="E41" s="12">
        <v>1</v>
      </c>
      <c r="F41" s="11">
        <v>231</v>
      </c>
      <c r="G41" s="11">
        <v>244</v>
      </c>
      <c r="H41" s="12">
        <v>207</v>
      </c>
      <c r="I41" s="11">
        <v>2</v>
      </c>
      <c r="J41" s="11">
        <v>3</v>
      </c>
      <c r="K41" s="12">
        <v>2</v>
      </c>
      <c r="L41" s="13">
        <f t="shared" si="74"/>
        <v>2</v>
      </c>
      <c r="M41" s="13">
        <f t="shared" si="70"/>
        <v>3</v>
      </c>
      <c r="N41" s="14">
        <f t="shared" si="70"/>
        <v>1.5</v>
      </c>
      <c r="O41" s="13">
        <f t="shared" si="75"/>
        <v>233</v>
      </c>
      <c r="P41" s="13">
        <f t="shared" si="71"/>
        <v>247</v>
      </c>
      <c r="Q41" s="14">
        <f t="shared" si="71"/>
        <v>208.5</v>
      </c>
      <c r="R41" s="12">
        <f t="shared" si="76"/>
        <v>5</v>
      </c>
      <c r="S41" s="14">
        <f t="shared" si="77"/>
        <v>2.1666666666666665</v>
      </c>
      <c r="T41" s="14">
        <f t="shared" si="78"/>
        <v>227.33333333333334</v>
      </c>
      <c r="U41" s="14">
        <f t="shared" si="79"/>
        <v>229.5</v>
      </c>
      <c r="V41" s="14">
        <f t="shared" si="80"/>
        <v>0.94408133623819901</v>
      </c>
      <c r="W41" s="16">
        <f t="shared" si="81"/>
        <v>99.055918663761815</v>
      </c>
      <c r="X41" s="17"/>
      <c r="Y41" s="9">
        <f t="shared" si="82"/>
        <v>0.85836909871244638</v>
      </c>
      <c r="Z41" s="9">
        <f t="shared" si="72"/>
        <v>1.214574898785425</v>
      </c>
      <c r="AA41" s="10">
        <f t="shared" si="73"/>
        <v>0.71942446043165476</v>
      </c>
      <c r="AB41" s="10">
        <f t="shared" si="83"/>
        <v>0.20852981164826351</v>
      </c>
      <c r="AC41" s="9">
        <f t="shared" si="84"/>
        <v>99.141630901287556</v>
      </c>
      <c r="AD41" s="9">
        <f t="shared" si="85"/>
        <v>98.785425101214571</v>
      </c>
      <c r="AE41" s="10">
        <f t="shared" si="86"/>
        <v>99.280575539568346</v>
      </c>
      <c r="AF41" s="9">
        <f t="shared" si="87"/>
        <v>0.20852981164826576</v>
      </c>
    </row>
    <row r="42" spans="1:32" x14ac:dyDescent="0.25">
      <c r="A42" s="1"/>
      <c r="B42" s="7">
        <v>4</v>
      </c>
      <c r="C42" s="11">
        <v>1</v>
      </c>
      <c r="D42" s="11">
        <v>5</v>
      </c>
      <c r="E42" s="12">
        <v>2</v>
      </c>
      <c r="F42" s="11">
        <v>118</v>
      </c>
      <c r="G42" s="11">
        <v>112</v>
      </c>
      <c r="H42" s="12">
        <v>110</v>
      </c>
      <c r="I42" s="11">
        <v>1</v>
      </c>
      <c r="J42" s="11">
        <v>1</v>
      </c>
      <c r="K42" s="12">
        <v>3</v>
      </c>
      <c r="L42" s="13">
        <f t="shared" si="74"/>
        <v>1</v>
      </c>
      <c r="M42" s="13">
        <f t="shared" si="70"/>
        <v>3</v>
      </c>
      <c r="N42" s="14">
        <f t="shared" si="70"/>
        <v>2.5</v>
      </c>
      <c r="O42" s="13">
        <f t="shared" si="75"/>
        <v>119</v>
      </c>
      <c r="P42" s="13">
        <f t="shared" si="71"/>
        <v>115</v>
      </c>
      <c r="Q42" s="14">
        <f t="shared" si="71"/>
        <v>112.5</v>
      </c>
      <c r="R42" s="12">
        <f t="shared" si="76"/>
        <v>5</v>
      </c>
      <c r="S42" s="14">
        <f t="shared" si="77"/>
        <v>2.1666666666666665</v>
      </c>
      <c r="T42" s="14">
        <f t="shared" si="78"/>
        <v>113.33333333333333</v>
      </c>
      <c r="U42" s="14">
        <f t="shared" si="79"/>
        <v>115.5</v>
      </c>
      <c r="V42" s="14">
        <f t="shared" si="80"/>
        <v>1.8759018759018757</v>
      </c>
      <c r="W42" s="16">
        <f t="shared" si="81"/>
        <v>98.124098124098126</v>
      </c>
      <c r="X42" s="17"/>
      <c r="Y42" s="9">
        <f t="shared" si="82"/>
        <v>0.84033613445378152</v>
      </c>
      <c r="Z42" s="9">
        <f t="shared" si="72"/>
        <v>2.6086956521739131</v>
      </c>
      <c r="AA42" s="10">
        <f t="shared" si="73"/>
        <v>2.2222222222222223</v>
      </c>
      <c r="AB42" s="10">
        <f t="shared" si="83"/>
        <v>0.75909787507847903</v>
      </c>
      <c r="AC42" s="9">
        <f t="shared" si="84"/>
        <v>99.159663865546221</v>
      </c>
      <c r="AD42" s="9">
        <f t="shared" si="85"/>
        <v>97.391304347826093</v>
      </c>
      <c r="AE42" s="10">
        <f t="shared" si="86"/>
        <v>97.777777777777771</v>
      </c>
      <c r="AF42" s="9">
        <f t="shared" si="87"/>
        <v>0.75909787507847992</v>
      </c>
    </row>
    <row r="43" spans="1:32" x14ac:dyDescent="0.25">
      <c r="A43" s="1"/>
      <c r="B43" s="7">
        <v>5</v>
      </c>
      <c r="C43" s="11">
        <v>1</v>
      </c>
      <c r="D43" s="11">
        <v>4</v>
      </c>
      <c r="E43" s="12">
        <v>2</v>
      </c>
      <c r="F43" s="11">
        <v>39</v>
      </c>
      <c r="G43" s="11">
        <v>44</v>
      </c>
      <c r="H43" s="12">
        <v>49</v>
      </c>
      <c r="I43" s="11">
        <v>5</v>
      </c>
      <c r="J43" s="11">
        <v>3</v>
      </c>
      <c r="K43" s="12">
        <v>4</v>
      </c>
      <c r="L43" s="13">
        <f t="shared" si="74"/>
        <v>3</v>
      </c>
      <c r="M43" s="13">
        <f t="shared" si="70"/>
        <v>3.5</v>
      </c>
      <c r="N43" s="14">
        <f t="shared" si="70"/>
        <v>3</v>
      </c>
      <c r="O43" s="13">
        <f t="shared" si="75"/>
        <v>42</v>
      </c>
      <c r="P43" s="13">
        <f t="shared" si="71"/>
        <v>47.5</v>
      </c>
      <c r="Q43" s="14">
        <f t="shared" si="71"/>
        <v>52</v>
      </c>
      <c r="R43" s="12">
        <f t="shared" si="76"/>
        <v>5</v>
      </c>
      <c r="S43" s="14">
        <f t="shared" si="77"/>
        <v>3.1666666666666665</v>
      </c>
      <c r="T43" s="14">
        <f t="shared" si="78"/>
        <v>44</v>
      </c>
      <c r="U43" s="14">
        <f t="shared" si="79"/>
        <v>47.166666666666664</v>
      </c>
      <c r="V43" s="14">
        <f t="shared" si="80"/>
        <v>6.7137809187279158</v>
      </c>
      <c r="W43" s="16">
        <f t="shared" si="81"/>
        <v>93.286219081272094</v>
      </c>
      <c r="X43" s="17"/>
      <c r="Y43" s="9">
        <f t="shared" si="82"/>
        <v>7.1428571428571423</v>
      </c>
      <c r="Z43" s="9">
        <f t="shared" si="72"/>
        <v>7.3684210526315779</v>
      </c>
      <c r="AA43" s="10">
        <f t="shared" si="73"/>
        <v>5.7692307692307692</v>
      </c>
      <c r="AB43" s="10">
        <f t="shared" si="83"/>
        <v>0.70672468741670613</v>
      </c>
      <c r="AC43" s="9">
        <f t="shared" si="84"/>
        <v>92.857142857142861</v>
      </c>
      <c r="AD43" s="9">
        <f t="shared" si="85"/>
        <v>92.631578947368425</v>
      </c>
      <c r="AE43" s="10">
        <f t="shared" si="86"/>
        <v>94.230769230769226</v>
      </c>
      <c r="AF43" s="9">
        <f t="shared" si="87"/>
        <v>0.70672468741670735</v>
      </c>
    </row>
    <row r="44" spans="1:32" x14ac:dyDescent="0.25">
      <c r="A44" s="1"/>
      <c r="B44" s="7">
        <v>6</v>
      </c>
      <c r="C44" s="11">
        <v>4</v>
      </c>
      <c r="D44" s="11">
        <v>8</v>
      </c>
      <c r="E44" s="12">
        <v>8</v>
      </c>
      <c r="F44" s="11">
        <v>241</v>
      </c>
      <c r="G44" s="11">
        <v>208</v>
      </c>
      <c r="H44" s="12">
        <v>261</v>
      </c>
      <c r="I44" s="11">
        <v>16</v>
      </c>
      <c r="J44" s="11">
        <v>13</v>
      </c>
      <c r="K44" s="12">
        <v>25</v>
      </c>
      <c r="L44" s="13">
        <f t="shared" si="74"/>
        <v>10</v>
      </c>
      <c r="M44" s="13">
        <f t="shared" si="70"/>
        <v>10.5</v>
      </c>
      <c r="N44" s="14">
        <f t="shared" si="70"/>
        <v>16.5</v>
      </c>
      <c r="O44" s="13">
        <f t="shared" si="75"/>
        <v>251</v>
      </c>
      <c r="P44" s="13">
        <f t="shared" si="71"/>
        <v>218.5</v>
      </c>
      <c r="Q44" s="14">
        <f t="shared" si="71"/>
        <v>277.5</v>
      </c>
      <c r="R44" s="12">
        <f t="shared" si="76"/>
        <v>5</v>
      </c>
      <c r="S44" s="14">
        <f t="shared" si="77"/>
        <v>12.333333333333334</v>
      </c>
      <c r="T44" s="14">
        <f t="shared" si="78"/>
        <v>236.66666666666666</v>
      </c>
      <c r="U44" s="14">
        <f t="shared" si="79"/>
        <v>249</v>
      </c>
      <c r="V44" s="14">
        <f t="shared" si="80"/>
        <v>4.953145917001339</v>
      </c>
      <c r="W44" s="16">
        <f t="shared" si="81"/>
        <v>95.046854082998649</v>
      </c>
      <c r="X44" s="17"/>
      <c r="Y44" s="9">
        <f t="shared" si="82"/>
        <v>3.9840637450199203</v>
      </c>
      <c r="Z44" s="9">
        <f t="shared" si="72"/>
        <v>4.805491990846682</v>
      </c>
      <c r="AA44" s="10">
        <f t="shared" si="73"/>
        <v>5.9459459459459465</v>
      </c>
      <c r="AB44" s="10">
        <f t="shared" si="83"/>
        <v>0.80445712247134593</v>
      </c>
      <c r="AC44" s="9">
        <f t="shared" si="84"/>
        <v>96.01593625498009</v>
      </c>
      <c r="AD44" s="9">
        <f t="shared" si="85"/>
        <v>95.194508009153324</v>
      </c>
      <c r="AE44" s="10">
        <f t="shared" si="86"/>
        <v>94.054054054054063</v>
      </c>
      <c r="AF44" s="9">
        <f t="shared" si="87"/>
        <v>0.80445712247134837</v>
      </c>
    </row>
    <row r="45" spans="1:32" x14ac:dyDescent="0.25">
      <c r="A45" s="1"/>
      <c r="B45" s="7">
        <v>7</v>
      </c>
      <c r="C45" s="11">
        <v>10</v>
      </c>
      <c r="D45" s="11">
        <v>6</v>
      </c>
      <c r="E45" s="12">
        <v>11</v>
      </c>
      <c r="F45" s="11">
        <v>213</v>
      </c>
      <c r="G45" s="11">
        <v>231</v>
      </c>
      <c r="H45" s="12">
        <v>219</v>
      </c>
      <c r="I45" s="11">
        <v>18</v>
      </c>
      <c r="J45" s="11">
        <v>22</v>
      </c>
      <c r="K45" s="12">
        <v>22</v>
      </c>
      <c r="L45" s="13">
        <f>SUM(C45+I45)/2</f>
        <v>14</v>
      </c>
      <c r="M45" s="13">
        <f t="shared" si="70"/>
        <v>14</v>
      </c>
      <c r="N45" s="14">
        <f t="shared" si="70"/>
        <v>16.5</v>
      </c>
      <c r="O45" s="13">
        <f t="shared" si="75"/>
        <v>227</v>
      </c>
      <c r="P45" s="13">
        <f t="shared" si="71"/>
        <v>245</v>
      </c>
      <c r="Q45" s="14">
        <f t="shared" si="71"/>
        <v>235.5</v>
      </c>
      <c r="R45" s="12">
        <f t="shared" si="76"/>
        <v>5</v>
      </c>
      <c r="S45" s="14">
        <f t="shared" si="77"/>
        <v>14.833333333333334</v>
      </c>
      <c r="T45" s="14">
        <f t="shared" si="78"/>
        <v>221</v>
      </c>
      <c r="U45" s="14">
        <f t="shared" si="79"/>
        <v>235.83333333333334</v>
      </c>
      <c r="V45" s="14">
        <f t="shared" si="80"/>
        <v>6.2897526501766787</v>
      </c>
      <c r="W45" s="16">
        <f t="shared" si="81"/>
        <v>93.710247349823319</v>
      </c>
      <c r="X45" s="17"/>
      <c r="Y45" s="9">
        <f t="shared" si="82"/>
        <v>6.1674008810572687</v>
      </c>
      <c r="Z45" s="9">
        <f t="shared" si="72"/>
        <v>5.7142857142857144</v>
      </c>
      <c r="AA45" s="10">
        <f t="shared" si="73"/>
        <v>7.0063694267515926</v>
      </c>
      <c r="AB45" s="10">
        <f t="shared" si="83"/>
        <v>0.53527375083974749</v>
      </c>
      <c r="AC45" s="9">
        <f t="shared" si="84"/>
        <v>93.832599118942724</v>
      </c>
      <c r="AD45" s="9">
        <f t="shared" si="85"/>
        <v>94.285714285714278</v>
      </c>
      <c r="AE45" s="10">
        <f t="shared" si="86"/>
        <v>92.99363057324841</v>
      </c>
      <c r="AF45" s="9">
        <f t="shared" si="87"/>
        <v>0.53527375083974282</v>
      </c>
    </row>
    <row r="46" spans="1:32" x14ac:dyDescent="0.25">
      <c r="A46" s="1"/>
      <c r="C46" s="11"/>
      <c r="D46" s="11"/>
      <c r="E46" s="11"/>
      <c r="F46" s="11"/>
      <c r="G46" s="11"/>
      <c r="H46" s="11"/>
      <c r="I46" s="11"/>
      <c r="J46" s="11"/>
      <c r="K46" s="11"/>
      <c r="L46" s="15"/>
      <c r="M46" s="15"/>
      <c r="N46" s="15"/>
      <c r="O46" s="15"/>
      <c r="P46" s="15"/>
      <c r="Q46" s="15"/>
      <c r="R46" s="11"/>
      <c r="S46" s="15"/>
      <c r="T46" s="15"/>
      <c r="U46" s="15"/>
      <c r="V46" s="11"/>
      <c r="W46" s="11"/>
      <c r="X46" s="17"/>
      <c r="Y46" s="23"/>
      <c r="Z46" s="23"/>
      <c r="AA46" s="23"/>
      <c r="AB46" s="23"/>
      <c r="AC46" s="23"/>
      <c r="AD46" s="23"/>
      <c r="AE46" s="23"/>
      <c r="AF46" s="23"/>
    </row>
    <row r="47" spans="1:32" x14ac:dyDescent="0.25">
      <c r="A47" s="1" t="s">
        <v>26</v>
      </c>
      <c r="B47" s="2" t="s">
        <v>1</v>
      </c>
      <c r="C47" s="33" t="s">
        <v>2</v>
      </c>
      <c r="D47" s="33"/>
      <c r="E47" s="34"/>
      <c r="F47" s="32" t="s">
        <v>3</v>
      </c>
      <c r="G47" s="33"/>
      <c r="H47" s="34"/>
      <c r="I47" s="32" t="s">
        <v>4</v>
      </c>
      <c r="J47" s="33"/>
      <c r="K47" s="34"/>
      <c r="L47" s="32" t="s">
        <v>5</v>
      </c>
      <c r="M47" s="33"/>
      <c r="N47" s="34"/>
      <c r="O47" s="32" t="s">
        <v>6</v>
      </c>
      <c r="P47" s="33"/>
      <c r="Q47" s="34"/>
      <c r="R47" s="3" t="s">
        <v>7</v>
      </c>
      <c r="S47" s="2" t="s">
        <v>8</v>
      </c>
      <c r="T47" s="2" t="s">
        <v>9</v>
      </c>
      <c r="U47" s="2" t="s">
        <v>10</v>
      </c>
      <c r="V47" s="2" t="s">
        <v>11</v>
      </c>
      <c r="W47" s="4" t="s">
        <v>12</v>
      </c>
      <c r="X47" s="17"/>
      <c r="Y47" s="30" t="s">
        <v>13</v>
      </c>
      <c r="Z47" s="30"/>
      <c r="AA47" s="31"/>
      <c r="AB47" s="24" t="s">
        <v>14</v>
      </c>
      <c r="AC47" s="29" t="s">
        <v>15</v>
      </c>
      <c r="AD47" s="30"/>
      <c r="AE47" s="31"/>
      <c r="AF47" s="25" t="s">
        <v>16</v>
      </c>
    </row>
    <row r="48" spans="1:32" x14ac:dyDescent="0.25">
      <c r="A48" s="6" t="s">
        <v>27</v>
      </c>
      <c r="B48" s="7">
        <v>1</v>
      </c>
      <c r="C48" s="11">
        <v>8</v>
      </c>
      <c r="D48" s="11">
        <v>5</v>
      </c>
      <c r="E48" s="12">
        <v>4</v>
      </c>
      <c r="F48" s="11">
        <v>45</v>
      </c>
      <c r="G48" s="11">
        <v>46</v>
      </c>
      <c r="H48" s="12">
        <v>42</v>
      </c>
      <c r="I48" s="11">
        <v>5</v>
      </c>
      <c r="J48" s="11">
        <v>7</v>
      </c>
      <c r="K48" s="12">
        <v>7</v>
      </c>
      <c r="L48" s="13">
        <f>SUM(C48+I48)/2</f>
        <v>6.5</v>
      </c>
      <c r="M48" s="13">
        <f t="shared" ref="M48:N54" si="88">SUM(D48+J48)/2</f>
        <v>6</v>
      </c>
      <c r="N48" s="14">
        <f t="shared" si="88"/>
        <v>5.5</v>
      </c>
      <c r="O48" s="13">
        <f>SUM(F48+L48)</f>
        <v>51.5</v>
      </c>
      <c r="P48" s="13">
        <f t="shared" ref="P48:Q54" si="89">SUM(G48+M48)</f>
        <v>52</v>
      </c>
      <c r="Q48" s="14">
        <f t="shared" si="89"/>
        <v>47.5</v>
      </c>
      <c r="R48" s="12">
        <f>R39</f>
        <v>6</v>
      </c>
      <c r="S48" s="14">
        <f>SUM(L48:N48)/3</f>
        <v>6</v>
      </c>
      <c r="T48" s="14">
        <f>SUM(F48:H48)/3</f>
        <v>44.333333333333336</v>
      </c>
      <c r="U48" s="14">
        <f>SUM(O48:Q48)/3</f>
        <v>50.333333333333336</v>
      </c>
      <c r="V48" s="14">
        <f>SUM(S48/U48)*100</f>
        <v>11.920529801324504</v>
      </c>
      <c r="W48" s="16">
        <f>SUM(T48/U48)*100</f>
        <v>88.079470198675509</v>
      </c>
      <c r="X48" s="17"/>
      <c r="Y48" s="9">
        <f>SUM(L48/O48)*100</f>
        <v>12.621359223300971</v>
      </c>
      <c r="Z48" s="9">
        <f t="shared" ref="Z48:Z54" si="90">SUM(M48/P48)*100</f>
        <v>11.538461538461538</v>
      </c>
      <c r="AA48" s="22">
        <f t="shared" ref="AA48:AA54" si="91">SUM(N48/Q48)*100</f>
        <v>11.578947368421053</v>
      </c>
      <c r="AB48" s="22">
        <f>_xlfn.STDEV.P(Y48:AA48)</f>
        <v>0.50121285935577242</v>
      </c>
      <c r="AC48" s="9">
        <f>SUM(F48/O48)*100</f>
        <v>87.378640776699029</v>
      </c>
      <c r="AD48" s="9">
        <f>SUM(G48/P48)*100</f>
        <v>88.461538461538453</v>
      </c>
      <c r="AE48" s="22">
        <f>SUM(H48/Q48)*100</f>
        <v>88.421052631578945</v>
      </c>
      <c r="AF48" s="9">
        <f>_xlfn.STDEV.P(AC48:AE48)</f>
        <v>0.50121285935576976</v>
      </c>
    </row>
    <row r="49" spans="1:32" x14ac:dyDescent="0.25">
      <c r="A49" s="1"/>
      <c r="B49" s="7">
        <v>2</v>
      </c>
      <c r="C49" s="11">
        <v>3</v>
      </c>
      <c r="D49" s="11">
        <v>1</v>
      </c>
      <c r="E49" s="12">
        <v>4</v>
      </c>
      <c r="F49" s="11">
        <v>52</v>
      </c>
      <c r="G49" s="11">
        <v>49</v>
      </c>
      <c r="H49" s="12">
        <v>59</v>
      </c>
      <c r="I49" s="11">
        <v>5</v>
      </c>
      <c r="J49" s="11">
        <v>6</v>
      </c>
      <c r="K49" s="12">
        <v>12</v>
      </c>
      <c r="L49" s="13">
        <f t="shared" ref="L49:L53" si="92">SUM(C49+I49)/2</f>
        <v>4</v>
      </c>
      <c r="M49" s="13">
        <f t="shared" si="88"/>
        <v>3.5</v>
      </c>
      <c r="N49" s="14">
        <f t="shared" si="88"/>
        <v>8</v>
      </c>
      <c r="O49" s="13">
        <f t="shared" ref="O49:O54" si="93">SUM(F49+L49)</f>
        <v>56</v>
      </c>
      <c r="P49" s="13">
        <f t="shared" si="89"/>
        <v>52.5</v>
      </c>
      <c r="Q49" s="14">
        <f t="shared" si="89"/>
        <v>67</v>
      </c>
      <c r="R49" s="12">
        <f t="shared" ref="R49:R54" si="94">R40</f>
        <v>5</v>
      </c>
      <c r="S49" s="14">
        <f t="shared" ref="S49:S54" si="95">SUM(L49:N49)/3</f>
        <v>5.166666666666667</v>
      </c>
      <c r="T49" s="14">
        <f t="shared" ref="T49:T54" si="96">SUM(F49:H49)/3</f>
        <v>53.333333333333336</v>
      </c>
      <c r="U49" s="14">
        <f t="shared" ref="U49:U54" si="97">SUM(O49:Q49)/3</f>
        <v>58.5</v>
      </c>
      <c r="V49" s="14">
        <f t="shared" ref="V49:V54" si="98">SUM(S49/U49)*100</f>
        <v>8.8319088319088337</v>
      </c>
      <c r="W49" s="16">
        <f t="shared" ref="W49:W54" si="99">SUM(T49/U49)*100</f>
        <v>91.168091168091166</v>
      </c>
      <c r="X49" s="17"/>
      <c r="Y49" s="9">
        <f t="shared" ref="Y49:Y54" si="100">SUM(L49/O49)*100</f>
        <v>7.1428571428571423</v>
      </c>
      <c r="Z49" s="9">
        <f t="shared" si="90"/>
        <v>6.666666666666667</v>
      </c>
      <c r="AA49" s="10">
        <f t="shared" si="91"/>
        <v>11.940298507462686</v>
      </c>
      <c r="AB49" s="10">
        <f t="shared" ref="AB49:AB54" si="101">_xlfn.STDEV.P(Y49:AA49)</f>
        <v>2.3817219216520273</v>
      </c>
      <c r="AC49" s="9">
        <f t="shared" ref="AC49:AC54" si="102">SUM(F49/O49)*100</f>
        <v>92.857142857142861</v>
      </c>
      <c r="AD49" s="9">
        <f t="shared" ref="AD49:AD54" si="103">SUM(G49/P49)*100</f>
        <v>93.333333333333329</v>
      </c>
      <c r="AE49" s="10">
        <f t="shared" ref="AE49:AE54" si="104">SUM(H49/Q49)*100</f>
        <v>88.059701492537314</v>
      </c>
      <c r="AF49" s="9">
        <f t="shared" ref="AF49:AF54" si="105">_xlfn.STDEV.P(AC49:AE49)</f>
        <v>2.3817219216520265</v>
      </c>
    </row>
    <row r="50" spans="1:32" x14ac:dyDescent="0.25">
      <c r="A50" s="1"/>
      <c r="B50" s="7">
        <v>3</v>
      </c>
      <c r="C50" s="11">
        <v>8</v>
      </c>
      <c r="D50" s="11">
        <v>4</v>
      </c>
      <c r="E50" s="12">
        <v>6</v>
      </c>
      <c r="F50" s="11">
        <v>307</v>
      </c>
      <c r="G50" s="11">
        <v>294</v>
      </c>
      <c r="H50" s="12">
        <v>278</v>
      </c>
      <c r="I50" s="11">
        <v>11</v>
      </c>
      <c r="J50" s="11">
        <v>20</v>
      </c>
      <c r="K50" s="12">
        <v>20</v>
      </c>
      <c r="L50" s="13">
        <f t="shared" si="92"/>
        <v>9.5</v>
      </c>
      <c r="M50" s="13">
        <f t="shared" si="88"/>
        <v>12</v>
      </c>
      <c r="N50" s="14">
        <f t="shared" si="88"/>
        <v>13</v>
      </c>
      <c r="O50" s="13">
        <f t="shared" si="93"/>
        <v>316.5</v>
      </c>
      <c r="P50" s="13">
        <f t="shared" si="89"/>
        <v>306</v>
      </c>
      <c r="Q50" s="14">
        <f t="shared" si="89"/>
        <v>291</v>
      </c>
      <c r="R50" s="12">
        <f t="shared" si="94"/>
        <v>5</v>
      </c>
      <c r="S50" s="14">
        <f t="shared" si="95"/>
        <v>11.5</v>
      </c>
      <c r="T50" s="14">
        <f t="shared" si="96"/>
        <v>293</v>
      </c>
      <c r="U50" s="14">
        <f t="shared" si="97"/>
        <v>304.5</v>
      </c>
      <c r="V50" s="14">
        <f t="shared" si="98"/>
        <v>3.7766830870279149</v>
      </c>
      <c r="W50" s="16">
        <f t="shared" si="99"/>
        <v>96.223316912972095</v>
      </c>
      <c r="X50" s="17"/>
      <c r="Y50" s="9">
        <f t="shared" si="100"/>
        <v>3.0015797788309637</v>
      </c>
      <c r="Z50" s="9">
        <f t="shared" si="90"/>
        <v>3.9215686274509802</v>
      </c>
      <c r="AA50" s="10">
        <f t="shared" si="91"/>
        <v>4.4673539518900345</v>
      </c>
      <c r="AB50" s="10">
        <f t="shared" si="101"/>
        <v>0.60486500131711984</v>
      </c>
      <c r="AC50" s="9">
        <f t="shared" si="102"/>
        <v>96.998420221169042</v>
      </c>
      <c r="AD50" s="9">
        <f t="shared" si="103"/>
        <v>96.078431372549019</v>
      </c>
      <c r="AE50" s="10">
        <f t="shared" si="104"/>
        <v>95.532646048109967</v>
      </c>
      <c r="AF50" s="9">
        <f t="shared" si="105"/>
        <v>0.60486500131712118</v>
      </c>
    </row>
    <row r="51" spans="1:32" x14ac:dyDescent="0.25">
      <c r="A51" s="1"/>
      <c r="B51" s="7">
        <v>4</v>
      </c>
      <c r="C51" s="11">
        <v>2</v>
      </c>
      <c r="D51" s="11">
        <v>1</v>
      </c>
      <c r="E51" s="12">
        <v>5</v>
      </c>
      <c r="F51" s="11">
        <v>166</v>
      </c>
      <c r="G51" s="11">
        <v>147</v>
      </c>
      <c r="H51" s="12">
        <v>139</v>
      </c>
      <c r="I51" s="11">
        <v>13</v>
      </c>
      <c r="J51" s="11">
        <v>13</v>
      </c>
      <c r="K51" s="12">
        <v>17</v>
      </c>
      <c r="L51" s="13">
        <f t="shared" si="92"/>
        <v>7.5</v>
      </c>
      <c r="M51" s="13">
        <f t="shared" si="88"/>
        <v>7</v>
      </c>
      <c r="N51" s="14">
        <f t="shared" si="88"/>
        <v>11</v>
      </c>
      <c r="O51" s="13">
        <f t="shared" si="93"/>
        <v>173.5</v>
      </c>
      <c r="P51" s="13">
        <f t="shared" si="89"/>
        <v>154</v>
      </c>
      <c r="Q51" s="14">
        <f t="shared" si="89"/>
        <v>150</v>
      </c>
      <c r="R51" s="12">
        <f t="shared" si="94"/>
        <v>5</v>
      </c>
      <c r="S51" s="14">
        <f t="shared" si="95"/>
        <v>8.5</v>
      </c>
      <c r="T51" s="14">
        <f t="shared" si="96"/>
        <v>150.66666666666666</v>
      </c>
      <c r="U51" s="14">
        <f t="shared" si="97"/>
        <v>159.16666666666666</v>
      </c>
      <c r="V51" s="14">
        <f t="shared" si="98"/>
        <v>5.340314136125655</v>
      </c>
      <c r="W51" s="16">
        <f t="shared" si="99"/>
        <v>94.659685863874344</v>
      </c>
      <c r="X51" s="17"/>
      <c r="Y51" s="9">
        <f t="shared" si="100"/>
        <v>4.3227665706051877</v>
      </c>
      <c r="Z51" s="9">
        <f t="shared" si="90"/>
        <v>4.5454545454545459</v>
      </c>
      <c r="AA51" s="10">
        <f t="shared" si="91"/>
        <v>7.333333333333333</v>
      </c>
      <c r="AB51" s="10">
        <f t="shared" si="101"/>
        <v>1.3697270734992153</v>
      </c>
      <c r="AC51" s="9">
        <f t="shared" si="102"/>
        <v>95.677233429394818</v>
      </c>
      <c r="AD51" s="9">
        <f t="shared" si="103"/>
        <v>95.454545454545453</v>
      </c>
      <c r="AE51" s="10">
        <f t="shared" si="104"/>
        <v>92.666666666666657</v>
      </c>
      <c r="AF51" s="9">
        <f t="shared" si="105"/>
        <v>1.3697270734992173</v>
      </c>
    </row>
    <row r="52" spans="1:32" x14ac:dyDescent="0.25">
      <c r="A52" s="1"/>
      <c r="B52" s="7">
        <v>5</v>
      </c>
      <c r="C52" s="11">
        <v>5</v>
      </c>
      <c r="D52" s="11">
        <v>2</v>
      </c>
      <c r="E52" s="12">
        <v>3</v>
      </c>
      <c r="F52" s="11">
        <v>48</v>
      </c>
      <c r="G52" s="11">
        <v>53</v>
      </c>
      <c r="H52" s="12">
        <v>59</v>
      </c>
      <c r="I52" s="11">
        <v>12</v>
      </c>
      <c r="J52" s="11">
        <v>13</v>
      </c>
      <c r="K52" s="12">
        <v>11</v>
      </c>
      <c r="L52" s="13">
        <f t="shared" si="92"/>
        <v>8.5</v>
      </c>
      <c r="M52" s="13">
        <f t="shared" si="88"/>
        <v>7.5</v>
      </c>
      <c r="N52" s="14">
        <f t="shared" si="88"/>
        <v>7</v>
      </c>
      <c r="O52" s="13">
        <f t="shared" si="93"/>
        <v>56.5</v>
      </c>
      <c r="P52" s="13">
        <f t="shared" si="89"/>
        <v>60.5</v>
      </c>
      <c r="Q52" s="14">
        <f t="shared" si="89"/>
        <v>66</v>
      </c>
      <c r="R52" s="12">
        <f t="shared" si="94"/>
        <v>5</v>
      </c>
      <c r="S52" s="14">
        <f t="shared" si="95"/>
        <v>7.666666666666667</v>
      </c>
      <c r="T52" s="14">
        <f t="shared" si="96"/>
        <v>53.333333333333336</v>
      </c>
      <c r="U52" s="14">
        <f t="shared" si="97"/>
        <v>61</v>
      </c>
      <c r="V52" s="14">
        <f t="shared" si="98"/>
        <v>12.568306010928962</v>
      </c>
      <c r="W52" s="16">
        <f t="shared" si="99"/>
        <v>87.43169398907105</v>
      </c>
      <c r="X52" s="17"/>
      <c r="Y52" s="9">
        <f t="shared" si="100"/>
        <v>15.044247787610621</v>
      </c>
      <c r="Z52" s="9">
        <f t="shared" si="90"/>
        <v>12.396694214876034</v>
      </c>
      <c r="AA52" s="10">
        <f t="shared" si="91"/>
        <v>10.606060606060606</v>
      </c>
      <c r="AB52" s="10">
        <f t="shared" si="101"/>
        <v>1.8231052294854282</v>
      </c>
      <c r="AC52" s="9">
        <f t="shared" si="102"/>
        <v>84.955752212389385</v>
      </c>
      <c r="AD52" s="9">
        <f t="shared" si="103"/>
        <v>87.603305785123965</v>
      </c>
      <c r="AE52" s="10">
        <f t="shared" si="104"/>
        <v>89.393939393939391</v>
      </c>
      <c r="AF52" s="9">
        <f t="shared" si="105"/>
        <v>1.8231052294854202</v>
      </c>
    </row>
    <row r="53" spans="1:32" x14ac:dyDescent="0.25">
      <c r="A53" s="1"/>
      <c r="B53" s="7">
        <v>6</v>
      </c>
      <c r="C53" s="11">
        <v>33</v>
      </c>
      <c r="D53" s="11">
        <v>31</v>
      </c>
      <c r="E53" s="12">
        <v>39</v>
      </c>
      <c r="F53" s="11">
        <v>211</v>
      </c>
      <c r="G53" s="11">
        <v>221</v>
      </c>
      <c r="H53" s="12">
        <v>207</v>
      </c>
      <c r="I53" s="11">
        <v>121</v>
      </c>
      <c r="J53" s="11">
        <v>121</v>
      </c>
      <c r="K53" s="12">
        <v>144</v>
      </c>
      <c r="L53" s="13">
        <f t="shared" si="92"/>
        <v>77</v>
      </c>
      <c r="M53" s="13">
        <f t="shared" si="88"/>
        <v>76</v>
      </c>
      <c r="N53" s="14">
        <f t="shared" si="88"/>
        <v>91.5</v>
      </c>
      <c r="O53" s="13">
        <f t="shared" si="93"/>
        <v>288</v>
      </c>
      <c r="P53" s="13">
        <f t="shared" si="89"/>
        <v>297</v>
      </c>
      <c r="Q53" s="14">
        <f t="shared" si="89"/>
        <v>298.5</v>
      </c>
      <c r="R53" s="12">
        <f t="shared" si="94"/>
        <v>5</v>
      </c>
      <c r="S53" s="14">
        <f t="shared" si="95"/>
        <v>81.5</v>
      </c>
      <c r="T53" s="14">
        <f t="shared" si="96"/>
        <v>213</v>
      </c>
      <c r="U53" s="14">
        <f t="shared" si="97"/>
        <v>294.5</v>
      </c>
      <c r="V53" s="14">
        <f t="shared" si="98"/>
        <v>27.67402376910017</v>
      </c>
      <c r="W53" s="16">
        <f t="shared" si="99"/>
        <v>72.32597623089984</v>
      </c>
      <c r="X53" s="17"/>
      <c r="Y53" s="9">
        <f t="shared" si="100"/>
        <v>26.736111111111111</v>
      </c>
      <c r="Z53" s="9">
        <f t="shared" si="90"/>
        <v>25.589225589225588</v>
      </c>
      <c r="AA53" s="10">
        <f t="shared" si="91"/>
        <v>30.653266331658291</v>
      </c>
      <c r="AB53" s="10">
        <f t="shared" si="101"/>
        <v>2.1680498165450444</v>
      </c>
      <c r="AC53" s="9">
        <f t="shared" si="102"/>
        <v>73.263888888888886</v>
      </c>
      <c r="AD53" s="9">
        <f t="shared" si="103"/>
        <v>74.410774410774422</v>
      </c>
      <c r="AE53" s="10">
        <f t="shared" si="104"/>
        <v>69.346733668341713</v>
      </c>
      <c r="AF53" s="9">
        <f t="shared" si="105"/>
        <v>2.1680498165450457</v>
      </c>
    </row>
    <row r="54" spans="1:32" x14ac:dyDescent="0.25">
      <c r="A54" s="1"/>
      <c r="B54" s="7">
        <v>7</v>
      </c>
      <c r="C54" s="11">
        <v>27</v>
      </c>
      <c r="D54" s="11">
        <v>57</v>
      </c>
      <c r="E54" s="12">
        <v>42</v>
      </c>
      <c r="F54" s="11">
        <v>157</v>
      </c>
      <c r="G54" s="11">
        <v>170</v>
      </c>
      <c r="H54" s="12">
        <v>188</v>
      </c>
      <c r="I54" s="11">
        <v>106</v>
      </c>
      <c r="J54" s="11">
        <v>125</v>
      </c>
      <c r="K54" s="12">
        <v>126</v>
      </c>
      <c r="L54" s="13">
        <f>SUM(C54+I54)/2</f>
        <v>66.5</v>
      </c>
      <c r="M54" s="13">
        <f t="shared" si="88"/>
        <v>91</v>
      </c>
      <c r="N54" s="14">
        <f t="shared" si="88"/>
        <v>84</v>
      </c>
      <c r="O54" s="13">
        <f t="shared" si="93"/>
        <v>223.5</v>
      </c>
      <c r="P54" s="13">
        <f t="shared" si="89"/>
        <v>261</v>
      </c>
      <c r="Q54" s="14">
        <f t="shared" si="89"/>
        <v>272</v>
      </c>
      <c r="R54" s="12">
        <f t="shared" si="94"/>
        <v>5</v>
      </c>
      <c r="S54" s="14">
        <f t="shared" si="95"/>
        <v>80.5</v>
      </c>
      <c r="T54" s="14">
        <f t="shared" si="96"/>
        <v>171.66666666666666</v>
      </c>
      <c r="U54" s="14">
        <f t="shared" si="97"/>
        <v>252.16666666666666</v>
      </c>
      <c r="V54" s="14">
        <f t="shared" si="98"/>
        <v>31.92333113020489</v>
      </c>
      <c r="W54" s="16">
        <f t="shared" si="99"/>
        <v>68.076668869795114</v>
      </c>
      <c r="X54" s="17"/>
      <c r="Y54" s="9">
        <f t="shared" si="100"/>
        <v>29.753914988814316</v>
      </c>
      <c r="Z54" s="9">
        <f t="shared" si="90"/>
        <v>34.865900383141764</v>
      </c>
      <c r="AA54" s="10">
        <f t="shared" si="91"/>
        <v>30.882352941176471</v>
      </c>
      <c r="AB54" s="10">
        <f t="shared" si="101"/>
        <v>2.1927764517599515</v>
      </c>
      <c r="AC54" s="9">
        <f t="shared" si="102"/>
        <v>70.24608501118567</v>
      </c>
      <c r="AD54" s="9">
        <f t="shared" si="103"/>
        <v>65.134099616858236</v>
      </c>
      <c r="AE54" s="10">
        <f t="shared" si="104"/>
        <v>69.117647058823522</v>
      </c>
      <c r="AF54" s="9">
        <f t="shared" si="105"/>
        <v>2.1927764517599462</v>
      </c>
    </row>
    <row r="55" spans="1:32" x14ac:dyDescent="0.25">
      <c r="A55" s="1"/>
      <c r="C55" s="11"/>
      <c r="D55" s="11"/>
      <c r="E55" s="11"/>
      <c r="F55" s="11"/>
      <c r="G55" s="11"/>
      <c r="H55" s="11"/>
      <c r="I55" s="11"/>
      <c r="J55" s="11"/>
      <c r="K55" s="11"/>
      <c r="L55" s="15"/>
      <c r="M55" s="15"/>
      <c r="N55" s="15"/>
      <c r="O55" s="15"/>
      <c r="P55" s="15"/>
      <c r="Q55" s="15"/>
      <c r="R55" s="11"/>
      <c r="S55" s="15"/>
      <c r="T55" s="15"/>
      <c r="U55" s="15"/>
      <c r="V55" s="11"/>
      <c r="W55" s="11"/>
      <c r="X55" s="17"/>
      <c r="Y55" s="23"/>
      <c r="Z55" s="23"/>
      <c r="AA55" s="23"/>
      <c r="AB55" s="23"/>
      <c r="AC55" s="23"/>
      <c r="AD55" s="23"/>
      <c r="AE55" s="23"/>
      <c r="AF55" s="23"/>
    </row>
    <row r="56" spans="1:32" x14ac:dyDescent="0.25">
      <c r="A56" s="1" t="s">
        <v>28</v>
      </c>
      <c r="B56" s="2" t="s">
        <v>1</v>
      </c>
      <c r="C56" s="33" t="s">
        <v>2</v>
      </c>
      <c r="D56" s="33"/>
      <c r="E56" s="34"/>
      <c r="F56" s="32" t="s">
        <v>3</v>
      </c>
      <c r="G56" s="33"/>
      <c r="H56" s="34"/>
      <c r="I56" s="32" t="s">
        <v>4</v>
      </c>
      <c r="J56" s="33"/>
      <c r="K56" s="34"/>
      <c r="L56" s="32" t="s">
        <v>5</v>
      </c>
      <c r="M56" s="33"/>
      <c r="N56" s="34"/>
      <c r="O56" s="32" t="s">
        <v>6</v>
      </c>
      <c r="P56" s="33"/>
      <c r="Q56" s="34"/>
      <c r="R56" s="3" t="s">
        <v>7</v>
      </c>
      <c r="S56" s="2" t="s">
        <v>8</v>
      </c>
      <c r="T56" s="2" t="s">
        <v>9</v>
      </c>
      <c r="U56" s="2" t="s">
        <v>10</v>
      </c>
      <c r="V56" s="2" t="s">
        <v>11</v>
      </c>
      <c r="W56" s="4" t="s">
        <v>12</v>
      </c>
      <c r="X56" s="17"/>
      <c r="Y56" s="30" t="s">
        <v>13</v>
      </c>
      <c r="Z56" s="30"/>
      <c r="AA56" s="31"/>
      <c r="AB56" s="24" t="s">
        <v>14</v>
      </c>
      <c r="AC56" s="29" t="s">
        <v>15</v>
      </c>
      <c r="AD56" s="30"/>
      <c r="AE56" s="31"/>
      <c r="AF56" s="25" t="s">
        <v>16</v>
      </c>
    </row>
    <row r="57" spans="1:32" x14ac:dyDescent="0.25">
      <c r="A57" s="6" t="s">
        <v>29</v>
      </c>
      <c r="B57" s="7">
        <v>1</v>
      </c>
      <c r="C57" s="11">
        <v>1</v>
      </c>
      <c r="D57" s="11">
        <v>3</v>
      </c>
      <c r="E57" s="12">
        <v>2</v>
      </c>
      <c r="F57" s="11">
        <v>71</v>
      </c>
      <c r="G57" s="11">
        <v>73</v>
      </c>
      <c r="H57" s="12">
        <v>66</v>
      </c>
      <c r="I57" s="11">
        <v>5</v>
      </c>
      <c r="J57" s="11">
        <v>1</v>
      </c>
      <c r="K57" s="12">
        <v>3</v>
      </c>
      <c r="L57" s="13">
        <f>SUM(C57+I57)/2</f>
        <v>3</v>
      </c>
      <c r="M57" s="13">
        <f t="shared" ref="M57:N63" si="106">SUM(D57+J57)/2</f>
        <v>2</v>
      </c>
      <c r="N57" s="14">
        <f t="shared" si="106"/>
        <v>2.5</v>
      </c>
      <c r="O57" s="13">
        <f>SUM(F57+L57)</f>
        <v>74</v>
      </c>
      <c r="P57" s="13">
        <f t="shared" ref="P57:Q63" si="107">SUM(G57+M57)</f>
        <v>75</v>
      </c>
      <c r="Q57" s="14">
        <f t="shared" si="107"/>
        <v>68.5</v>
      </c>
      <c r="R57" s="12">
        <f>R48</f>
        <v>6</v>
      </c>
      <c r="S57" s="14">
        <f>SUM(L57:N57)/3</f>
        <v>2.5</v>
      </c>
      <c r="T57" s="14">
        <f>SUM(F57:H57)/3</f>
        <v>70</v>
      </c>
      <c r="U57" s="14">
        <f>SUM(O57:Q57)/3</f>
        <v>72.5</v>
      </c>
      <c r="V57" s="14">
        <f>SUM(S57/U57)*100</f>
        <v>3.4482758620689653</v>
      </c>
      <c r="W57" s="16">
        <f>SUM(T57/U57)*100</f>
        <v>96.551724137931032</v>
      </c>
      <c r="X57" s="17"/>
      <c r="Y57" s="9">
        <f>SUM(L57/O57)*100</f>
        <v>4.0540540540540544</v>
      </c>
      <c r="Z57" s="9">
        <f t="shared" ref="Z57:Z63" si="108">SUM(M57/P57)*100</f>
        <v>2.666666666666667</v>
      </c>
      <c r="AA57" s="22">
        <f t="shared" ref="AA57:AA63" si="109">SUM(N57/Q57)*100</f>
        <v>3.6496350364963499</v>
      </c>
      <c r="AB57" s="22">
        <f>_xlfn.STDEV.P(Y57:AA57)</f>
        <v>0.58258288113552914</v>
      </c>
      <c r="AC57" s="9">
        <f>SUM(F57/O57)*100</f>
        <v>95.945945945945937</v>
      </c>
      <c r="AD57" s="9">
        <f>SUM(G57/P57)*100</f>
        <v>97.333333333333343</v>
      </c>
      <c r="AE57" s="22">
        <f>SUM(H57/Q57)*100</f>
        <v>96.350364963503651</v>
      </c>
      <c r="AF57" s="9">
        <f>_xlfn.STDEV.P(AC57:AE57)</f>
        <v>0.58258288113553625</v>
      </c>
    </row>
    <row r="58" spans="1:32" x14ac:dyDescent="0.25">
      <c r="B58" s="7">
        <v>2</v>
      </c>
      <c r="C58" s="11">
        <v>5</v>
      </c>
      <c r="D58" s="11">
        <v>1</v>
      </c>
      <c r="E58" s="12">
        <v>2</v>
      </c>
      <c r="F58" s="11">
        <v>75</v>
      </c>
      <c r="G58" s="11">
        <v>74</v>
      </c>
      <c r="H58" s="12">
        <v>70</v>
      </c>
      <c r="I58" s="11">
        <v>2</v>
      </c>
      <c r="J58" s="11">
        <v>2</v>
      </c>
      <c r="K58" s="12">
        <v>1</v>
      </c>
      <c r="L58" s="13">
        <f t="shared" ref="L58:L62" si="110">SUM(C58+I58)/2</f>
        <v>3.5</v>
      </c>
      <c r="M58" s="13">
        <f t="shared" si="106"/>
        <v>1.5</v>
      </c>
      <c r="N58" s="14">
        <f t="shared" si="106"/>
        <v>1.5</v>
      </c>
      <c r="O58" s="13">
        <f t="shared" ref="O58:O63" si="111">SUM(F58+L58)</f>
        <v>78.5</v>
      </c>
      <c r="P58" s="13">
        <f t="shared" si="107"/>
        <v>75.5</v>
      </c>
      <c r="Q58" s="14">
        <f t="shared" si="107"/>
        <v>71.5</v>
      </c>
      <c r="R58" s="12">
        <f t="shared" ref="R58:R63" si="112">R49</f>
        <v>5</v>
      </c>
      <c r="S58" s="14">
        <f t="shared" ref="S58:S63" si="113">SUM(L58:N58)/3</f>
        <v>2.1666666666666665</v>
      </c>
      <c r="T58" s="14">
        <f t="shared" ref="T58:T63" si="114">SUM(F58:H58)/3</f>
        <v>73</v>
      </c>
      <c r="U58" s="14">
        <f t="shared" ref="U58:U63" si="115">SUM(O58:Q58)/3</f>
        <v>75.166666666666671</v>
      </c>
      <c r="V58" s="14">
        <f t="shared" ref="V58:V63" si="116">SUM(S58/U58)*100</f>
        <v>2.8824833702882477</v>
      </c>
      <c r="W58" s="16">
        <f t="shared" ref="W58:W63" si="117">SUM(T58/U58)*100</f>
        <v>97.117516629711744</v>
      </c>
      <c r="X58" s="17"/>
      <c r="Y58" s="9">
        <f t="shared" ref="Y58:Y63" si="118">SUM(L58/O58)*100</f>
        <v>4.4585987261146496</v>
      </c>
      <c r="Z58" s="9">
        <f t="shared" si="108"/>
        <v>1.9867549668874174</v>
      </c>
      <c r="AA58" s="10">
        <f t="shared" si="109"/>
        <v>2.0979020979020979</v>
      </c>
      <c r="AB58" s="10">
        <f t="shared" ref="AB58:AB63" si="119">_xlfn.STDEV.P(Y58:AA58)</f>
        <v>1.1399441421606542</v>
      </c>
      <c r="AC58" s="9">
        <f t="shared" ref="AC58:AC63" si="120">SUM(F58/O58)*100</f>
        <v>95.541401273885356</v>
      </c>
      <c r="AD58" s="9">
        <f t="shared" ref="AD58:AD63" si="121">SUM(G58/P58)*100</f>
        <v>98.013245033112582</v>
      </c>
      <c r="AE58" s="10">
        <f t="shared" ref="AE58:AE63" si="122">SUM(H58/Q58)*100</f>
        <v>97.902097902097907</v>
      </c>
      <c r="AF58" s="9">
        <f t="shared" ref="AF58:AF63" si="123">_xlfn.STDEV.P(AC58:AE58)</f>
        <v>1.1399441421606533</v>
      </c>
    </row>
    <row r="59" spans="1:32" x14ac:dyDescent="0.25">
      <c r="B59" s="7">
        <v>3</v>
      </c>
      <c r="C59" s="11">
        <v>1</v>
      </c>
      <c r="D59" s="11">
        <v>2</v>
      </c>
      <c r="E59" s="12">
        <v>1</v>
      </c>
      <c r="F59" s="11">
        <v>180</v>
      </c>
      <c r="G59" s="11">
        <v>214</v>
      </c>
      <c r="H59" s="12">
        <v>238</v>
      </c>
      <c r="I59" s="11">
        <v>1</v>
      </c>
      <c r="J59" s="11">
        <v>2</v>
      </c>
      <c r="K59" s="12">
        <v>2</v>
      </c>
      <c r="L59" s="13">
        <f t="shared" si="110"/>
        <v>1</v>
      </c>
      <c r="M59" s="13">
        <f t="shared" si="106"/>
        <v>2</v>
      </c>
      <c r="N59" s="14">
        <f t="shared" si="106"/>
        <v>1.5</v>
      </c>
      <c r="O59" s="13">
        <f t="shared" si="111"/>
        <v>181</v>
      </c>
      <c r="P59" s="13">
        <f t="shared" si="107"/>
        <v>216</v>
      </c>
      <c r="Q59" s="14">
        <f t="shared" si="107"/>
        <v>239.5</v>
      </c>
      <c r="R59" s="12">
        <f t="shared" si="112"/>
        <v>5</v>
      </c>
      <c r="S59" s="14">
        <f t="shared" si="113"/>
        <v>1.5</v>
      </c>
      <c r="T59" s="14">
        <f t="shared" si="114"/>
        <v>210.66666666666666</v>
      </c>
      <c r="U59" s="14">
        <f t="shared" si="115"/>
        <v>212.16666666666666</v>
      </c>
      <c r="V59" s="14">
        <f t="shared" si="116"/>
        <v>0.70699135899450116</v>
      </c>
      <c r="W59" s="16">
        <f t="shared" si="117"/>
        <v>99.2930086410055</v>
      </c>
      <c r="X59" s="17"/>
      <c r="Y59" s="9">
        <f t="shared" si="118"/>
        <v>0.55248618784530379</v>
      </c>
      <c r="Z59" s="9">
        <f t="shared" si="108"/>
        <v>0.92592592592592582</v>
      </c>
      <c r="AA59" s="10">
        <f t="shared" si="109"/>
        <v>0.62630480167014613</v>
      </c>
      <c r="AB59" s="10">
        <f t="shared" si="119"/>
        <v>0.16147901268002524</v>
      </c>
      <c r="AC59" s="9">
        <f t="shared" si="120"/>
        <v>99.447513812154696</v>
      </c>
      <c r="AD59" s="9">
        <f t="shared" si="121"/>
        <v>99.074074074074076</v>
      </c>
      <c r="AE59" s="10">
        <f t="shared" si="122"/>
        <v>99.373695198329855</v>
      </c>
      <c r="AF59" s="9">
        <f t="shared" si="123"/>
        <v>0.16147901268002468</v>
      </c>
    </row>
    <row r="60" spans="1:32" x14ac:dyDescent="0.25">
      <c r="B60" s="7">
        <v>4</v>
      </c>
      <c r="C60" s="11">
        <v>1</v>
      </c>
      <c r="D60" s="11">
        <v>1</v>
      </c>
      <c r="E60" s="12">
        <v>2</v>
      </c>
      <c r="F60" s="11">
        <v>90</v>
      </c>
      <c r="G60" s="11">
        <v>94</v>
      </c>
      <c r="H60" s="12">
        <v>90</v>
      </c>
      <c r="I60" s="11">
        <v>1</v>
      </c>
      <c r="J60" s="11">
        <v>2</v>
      </c>
      <c r="K60" s="12">
        <v>2</v>
      </c>
      <c r="L60" s="13">
        <f t="shared" si="110"/>
        <v>1</v>
      </c>
      <c r="M60" s="13">
        <f t="shared" si="106"/>
        <v>1.5</v>
      </c>
      <c r="N60" s="14">
        <f t="shared" si="106"/>
        <v>2</v>
      </c>
      <c r="O60" s="13">
        <f t="shared" si="111"/>
        <v>91</v>
      </c>
      <c r="P60" s="13">
        <f t="shared" si="107"/>
        <v>95.5</v>
      </c>
      <c r="Q60" s="14">
        <f t="shared" si="107"/>
        <v>92</v>
      </c>
      <c r="R60" s="12">
        <f t="shared" si="112"/>
        <v>5</v>
      </c>
      <c r="S60" s="14">
        <f t="shared" si="113"/>
        <v>1.5</v>
      </c>
      <c r="T60" s="14">
        <f t="shared" si="114"/>
        <v>91.333333333333329</v>
      </c>
      <c r="U60" s="14">
        <f t="shared" si="115"/>
        <v>92.833333333333329</v>
      </c>
      <c r="V60" s="14">
        <f t="shared" si="116"/>
        <v>1.6157989228007184</v>
      </c>
      <c r="W60" s="16">
        <f t="shared" si="117"/>
        <v>98.384201077199279</v>
      </c>
      <c r="X60" s="17"/>
      <c r="Y60" s="9">
        <f t="shared" si="118"/>
        <v>1.098901098901099</v>
      </c>
      <c r="Z60" s="9">
        <f t="shared" si="108"/>
        <v>1.5706806282722512</v>
      </c>
      <c r="AA60" s="10">
        <f t="shared" si="109"/>
        <v>2.1739130434782608</v>
      </c>
      <c r="AB60" s="10">
        <f t="shared" si="119"/>
        <v>0.43996413390089939</v>
      </c>
      <c r="AC60" s="9">
        <f t="shared" si="120"/>
        <v>98.901098901098905</v>
      </c>
      <c r="AD60" s="9">
        <f t="shared" si="121"/>
        <v>98.429319371727757</v>
      </c>
      <c r="AE60" s="10">
        <f t="shared" si="122"/>
        <v>97.826086956521735</v>
      </c>
      <c r="AF60" s="9">
        <f t="shared" si="123"/>
        <v>0.43996413390090255</v>
      </c>
    </row>
    <row r="61" spans="1:32" x14ac:dyDescent="0.25">
      <c r="B61" s="7">
        <v>5</v>
      </c>
      <c r="C61" s="11">
        <v>4</v>
      </c>
      <c r="D61" s="11">
        <v>1</v>
      </c>
      <c r="E61" s="12">
        <v>1</v>
      </c>
      <c r="F61" s="11">
        <v>45</v>
      </c>
      <c r="G61" s="11">
        <v>38</v>
      </c>
      <c r="H61" s="12">
        <v>26</v>
      </c>
      <c r="I61" s="11">
        <v>2</v>
      </c>
      <c r="J61" s="11">
        <v>1</v>
      </c>
      <c r="K61" s="12">
        <v>6</v>
      </c>
      <c r="L61" s="13">
        <f t="shared" si="110"/>
        <v>3</v>
      </c>
      <c r="M61" s="13">
        <f t="shared" si="106"/>
        <v>1</v>
      </c>
      <c r="N61" s="14">
        <f t="shared" si="106"/>
        <v>3.5</v>
      </c>
      <c r="O61" s="13">
        <f t="shared" si="111"/>
        <v>48</v>
      </c>
      <c r="P61" s="13">
        <f t="shared" si="107"/>
        <v>39</v>
      </c>
      <c r="Q61" s="14">
        <f t="shared" si="107"/>
        <v>29.5</v>
      </c>
      <c r="R61" s="12">
        <f t="shared" si="112"/>
        <v>5</v>
      </c>
      <c r="S61" s="14">
        <f t="shared" si="113"/>
        <v>2.5</v>
      </c>
      <c r="T61" s="14">
        <f t="shared" si="114"/>
        <v>36.333333333333336</v>
      </c>
      <c r="U61" s="14">
        <f t="shared" si="115"/>
        <v>38.833333333333336</v>
      </c>
      <c r="V61" s="14">
        <f t="shared" si="116"/>
        <v>6.4377682403433472</v>
      </c>
      <c r="W61" s="16">
        <f t="shared" si="117"/>
        <v>93.562231759656655</v>
      </c>
      <c r="X61" s="17"/>
      <c r="Y61" s="9">
        <f t="shared" si="118"/>
        <v>6.25</v>
      </c>
      <c r="Z61" s="9">
        <f t="shared" si="108"/>
        <v>2.5641025641025639</v>
      </c>
      <c r="AA61" s="10">
        <f t="shared" si="109"/>
        <v>11.864406779661017</v>
      </c>
      <c r="AB61" s="10">
        <f t="shared" si="119"/>
        <v>3.8239459244403151</v>
      </c>
      <c r="AC61" s="9">
        <f t="shared" si="120"/>
        <v>93.75</v>
      </c>
      <c r="AD61" s="9">
        <f t="shared" si="121"/>
        <v>97.435897435897431</v>
      </c>
      <c r="AE61" s="10">
        <f t="shared" si="122"/>
        <v>88.135593220338976</v>
      </c>
      <c r="AF61" s="9">
        <f t="shared" si="123"/>
        <v>3.8239459244403156</v>
      </c>
    </row>
    <row r="62" spans="1:32" x14ac:dyDescent="0.25">
      <c r="B62" s="7">
        <v>6</v>
      </c>
      <c r="C62" s="11">
        <v>2</v>
      </c>
      <c r="D62" s="11">
        <v>6</v>
      </c>
      <c r="E62" s="12">
        <v>2</v>
      </c>
      <c r="F62" s="11">
        <v>199</v>
      </c>
      <c r="G62" s="11">
        <v>219</v>
      </c>
      <c r="H62" s="12">
        <v>210</v>
      </c>
      <c r="I62" s="11">
        <v>7</v>
      </c>
      <c r="J62" s="11">
        <v>7</v>
      </c>
      <c r="K62" s="12">
        <v>3</v>
      </c>
      <c r="L62" s="13">
        <f t="shared" si="110"/>
        <v>4.5</v>
      </c>
      <c r="M62" s="13">
        <f t="shared" si="106"/>
        <v>6.5</v>
      </c>
      <c r="N62" s="14">
        <f t="shared" si="106"/>
        <v>2.5</v>
      </c>
      <c r="O62" s="13">
        <f t="shared" si="111"/>
        <v>203.5</v>
      </c>
      <c r="P62" s="13">
        <f t="shared" si="107"/>
        <v>225.5</v>
      </c>
      <c r="Q62" s="14">
        <f t="shared" si="107"/>
        <v>212.5</v>
      </c>
      <c r="R62" s="12">
        <f t="shared" si="112"/>
        <v>5</v>
      </c>
      <c r="S62" s="14">
        <f t="shared" si="113"/>
        <v>4.5</v>
      </c>
      <c r="T62" s="14">
        <f t="shared" si="114"/>
        <v>209.33333333333334</v>
      </c>
      <c r="U62" s="14">
        <f t="shared" si="115"/>
        <v>213.83333333333334</v>
      </c>
      <c r="V62" s="14">
        <f t="shared" si="116"/>
        <v>2.1044427123928293</v>
      </c>
      <c r="W62" s="16">
        <f t="shared" si="117"/>
        <v>97.895557287607176</v>
      </c>
      <c r="X62" s="17"/>
      <c r="Y62" s="9">
        <f t="shared" si="118"/>
        <v>2.2113022113022112</v>
      </c>
      <c r="Z62" s="9">
        <f t="shared" si="108"/>
        <v>2.8824833702882482</v>
      </c>
      <c r="AA62" s="10">
        <f t="shared" si="109"/>
        <v>1.1764705882352942</v>
      </c>
      <c r="AB62" s="10">
        <f t="shared" si="119"/>
        <v>0.70173121229690805</v>
      </c>
      <c r="AC62" s="9">
        <f t="shared" si="120"/>
        <v>97.788697788697789</v>
      </c>
      <c r="AD62" s="9">
        <f t="shared" si="121"/>
        <v>97.117516629711758</v>
      </c>
      <c r="AE62" s="10">
        <f t="shared" si="122"/>
        <v>98.82352941176471</v>
      </c>
      <c r="AF62" s="9">
        <f t="shared" si="123"/>
        <v>0.7017312122969086</v>
      </c>
    </row>
    <row r="63" spans="1:32" x14ac:dyDescent="0.25">
      <c r="B63" s="7">
        <v>7</v>
      </c>
      <c r="C63" s="11">
        <v>4</v>
      </c>
      <c r="D63" s="11">
        <v>2</v>
      </c>
      <c r="E63" s="12">
        <v>3</v>
      </c>
      <c r="F63" s="11">
        <v>224</v>
      </c>
      <c r="G63" s="11">
        <v>228</v>
      </c>
      <c r="H63" s="12">
        <v>200</v>
      </c>
      <c r="I63" s="11">
        <v>6</v>
      </c>
      <c r="J63" s="11">
        <v>7</v>
      </c>
      <c r="K63" s="12">
        <v>3</v>
      </c>
      <c r="L63" s="13">
        <f>SUM(C63+I63)/2</f>
        <v>5</v>
      </c>
      <c r="M63" s="13">
        <f t="shared" si="106"/>
        <v>4.5</v>
      </c>
      <c r="N63" s="14">
        <f t="shared" si="106"/>
        <v>3</v>
      </c>
      <c r="O63" s="13">
        <f t="shared" si="111"/>
        <v>229</v>
      </c>
      <c r="P63" s="13">
        <f t="shared" si="107"/>
        <v>232.5</v>
      </c>
      <c r="Q63" s="14">
        <f t="shared" si="107"/>
        <v>203</v>
      </c>
      <c r="R63" s="12">
        <f t="shared" si="112"/>
        <v>5</v>
      </c>
      <c r="S63" s="14">
        <f t="shared" si="113"/>
        <v>4.166666666666667</v>
      </c>
      <c r="T63" s="14">
        <f t="shared" si="114"/>
        <v>217.33333333333334</v>
      </c>
      <c r="U63" s="14">
        <f t="shared" si="115"/>
        <v>221.5</v>
      </c>
      <c r="V63" s="14">
        <f t="shared" si="116"/>
        <v>1.8811136192626037</v>
      </c>
      <c r="W63" s="16">
        <f t="shared" si="117"/>
        <v>98.118886380737408</v>
      </c>
      <c r="X63" s="17"/>
      <c r="Y63" s="9">
        <f t="shared" si="118"/>
        <v>2.1834061135371177</v>
      </c>
      <c r="Z63" s="9">
        <f t="shared" si="108"/>
        <v>1.935483870967742</v>
      </c>
      <c r="AA63" s="10">
        <f t="shared" si="109"/>
        <v>1.4778325123152709</v>
      </c>
      <c r="AB63" s="10">
        <f t="shared" si="119"/>
        <v>0.29226021723006063</v>
      </c>
      <c r="AC63" s="9">
        <f t="shared" si="120"/>
        <v>97.816593886462883</v>
      </c>
      <c r="AD63" s="9">
        <f t="shared" si="121"/>
        <v>98.064516129032256</v>
      </c>
      <c r="AE63" s="10">
        <f t="shared" si="122"/>
        <v>98.522167487684726</v>
      </c>
      <c r="AF63" s="9">
        <f t="shared" si="123"/>
        <v>0.29226021723005674</v>
      </c>
    </row>
    <row r="64" spans="1:32" x14ac:dyDescent="0.25">
      <c r="X64" s="17"/>
    </row>
  </sheetData>
  <mergeCells count="49">
    <mergeCell ref="AC2:AE2"/>
    <mergeCell ref="C11:E11"/>
    <mergeCell ref="F11:H11"/>
    <mergeCell ref="I11:K11"/>
    <mergeCell ref="L11:N11"/>
    <mergeCell ref="O11:Q11"/>
    <mergeCell ref="AC11:AE11"/>
    <mergeCell ref="C2:E2"/>
    <mergeCell ref="F2:H2"/>
    <mergeCell ref="I2:K2"/>
    <mergeCell ref="L2:N2"/>
    <mergeCell ref="O2:Q2"/>
    <mergeCell ref="Y2:AA2"/>
    <mergeCell ref="L20:N20"/>
    <mergeCell ref="O20:Q20"/>
    <mergeCell ref="C29:E29"/>
    <mergeCell ref="F29:H29"/>
    <mergeCell ref="I29:K29"/>
    <mergeCell ref="L29:N29"/>
    <mergeCell ref="O29:Q29"/>
    <mergeCell ref="Y11:AA11"/>
    <mergeCell ref="Y20:AA20"/>
    <mergeCell ref="Y56:AA56"/>
    <mergeCell ref="C38:E38"/>
    <mergeCell ref="F38:H38"/>
    <mergeCell ref="I38:K38"/>
    <mergeCell ref="L38:N38"/>
    <mergeCell ref="O38:Q38"/>
    <mergeCell ref="C47:E47"/>
    <mergeCell ref="F47:H47"/>
    <mergeCell ref="I47:K47"/>
    <mergeCell ref="L47:N47"/>
    <mergeCell ref="O47:Q47"/>
    <mergeCell ref="C20:E20"/>
    <mergeCell ref="F20:H20"/>
    <mergeCell ref="I20:K20"/>
    <mergeCell ref="C56:E56"/>
    <mergeCell ref="F56:H56"/>
    <mergeCell ref="I56:K56"/>
    <mergeCell ref="L56:N56"/>
    <mergeCell ref="O56:Q56"/>
    <mergeCell ref="AC56:AE56"/>
    <mergeCell ref="AC20:AE20"/>
    <mergeCell ref="Y29:AA29"/>
    <mergeCell ref="AC29:AE29"/>
    <mergeCell ref="Y38:AA38"/>
    <mergeCell ref="AC38:AE38"/>
    <mergeCell ref="Y47:AA47"/>
    <mergeCell ref="AC47:AE4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CD411-0398-4B95-8FC3-33C23D729245}">
  <dimension ref="A2:Y63"/>
  <sheetViews>
    <sheetView zoomScale="85" zoomScaleNormal="85" workbookViewId="0"/>
  </sheetViews>
  <sheetFormatPr defaultRowHeight="15" x14ac:dyDescent="0.25"/>
  <cols>
    <col min="3" max="3" width="9.140625" customWidth="1"/>
  </cols>
  <sheetData>
    <row r="2" spans="1:25" x14ac:dyDescent="0.25">
      <c r="A2" s="1" t="s">
        <v>0</v>
      </c>
      <c r="B2" s="2" t="s">
        <v>1</v>
      </c>
      <c r="C2" s="33" t="s">
        <v>2</v>
      </c>
      <c r="D2" s="33"/>
      <c r="E2" s="34"/>
      <c r="F2" s="33" t="s">
        <v>3</v>
      </c>
      <c r="G2" s="33"/>
      <c r="H2" s="34"/>
      <c r="I2" s="33" t="s">
        <v>4</v>
      </c>
      <c r="J2" s="33"/>
      <c r="K2" s="34"/>
      <c r="L2" s="33" t="s">
        <v>30</v>
      </c>
      <c r="M2" s="33"/>
      <c r="N2" s="34"/>
      <c r="O2" s="33" t="s">
        <v>6</v>
      </c>
      <c r="P2" s="33"/>
      <c r="Q2" s="34"/>
      <c r="R2" s="3" t="s">
        <v>31</v>
      </c>
      <c r="S2" s="3" t="s">
        <v>7</v>
      </c>
      <c r="T2" s="2" t="s">
        <v>8</v>
      </c>
      <c r="U2" s="2" t="s">
        <v>9</v>
      </c>
      <c r="V2" s="4" t="s">
        <v>10</v>
      </c>
      <c r="X2" s="2" t="s">
        <v>14</v>
      </c>
      <c r="Y2" s="4" t="s">
        <v>16</v>
      </c>
    </row>
    <row r="3" spans="1:25" x14ac:dyDescent="0.25">
      <c r="A3" s="6" t="s">
        <v>17</v>
      </c>
      <c r="B3" s="7">
        <v>1</v>
      </c>
      <c r="C3" s="26">
        <f>SUM(('Colonies (R1)'!C3)*(10^6))*20</f>
        <v>120000000</v>
      </c>
      <c r="D3" s="26">
        <f>SUM(('Colonies (R1)'!D3)*(10^6))*20</f>
        <v>200000000</v>
      </c>
      <c r="E3" s="27">
        <f>SUM(('Colonies (R1)'!E3)*(10^6))*20</f>
        <v>60000000</v>
      </c>
      <c r="F3" s="26">
        <f>SUM(('Colonies (R1)'!F3)*(10^6))*20</f>
        <v>0</v>
      </c>
      <c r="G3" s="26">
        <f>SUM(('Colonies (R1)'!G3)*(10^6))*20</f>
        <v>0</v>
      </c>
      <c r="H3" s="27">
        <f>SUM(('Colonies (R1)'!H3)*(10^6))*20</f>
        <v>0</v>
      </c>
      <c r="I3" s="26">
        <f>SUM(('Colonies (R1)'!I3)*(10^6))*20</f>
        <v>220000000</v>
      </c>
      <c r="J3" s="26">
        <f>SUM(('Colonies (R1)'!J3)*(10^6))*20</f>
        <v>200000000</v>
      </c>
      <c r="K3" s="27">
        <f>SUM(('Colonies (R1)'!K3)*(10^6))*20</f>
        <v>180000000</v>
      </c>
      <c r="L3" s="26">
        <f>SUM(('Colonies (R1)'!L3)*(10^6))*20</f>
        <v>170000000</v>
      </c>
      <c r="M3" s="26">
        <f>SUM(('Colonies (R1)'!M3)*(10^6))*20</f>
        <v>200000000</v>
      </c>
      <c r="N3" s="27">
        <f>SUM(('Colonies (R1)'!N3)*(10^6))*20</f>
        <v>120000000</v>
      </c>
      <c r="O3" s="26">
        <f>SUM(('Colonies (R1)'!O3)*(10^6))*20</f>
        <v>170000000</v>
      </c>
      <c r="P3" s="26">
        <f>SUM(('Colonies (R1)'!P3)*(10^6))*20</f>
        <v>200000000</v>
      </c>
      <c r="Q3" s="27">
        <f>SUM(('Colonies (R1)'!Q3)*(10^6))*20</f>
        <v>120000000</v>
      </c>
      <c r="R3" s="18" t="s">
        <v>32</v>
      </c>
      <c r="S3" s="12">
        <v>6</v>
      </c>
      <c r="T3" s="27">
        <f>SUM(L3:N3)/3</f>
        <v>163333333.33333334</v>
      </c>
      <c r="U3" s="27">
        <f>SUM(F3:H3)/3</f>
        <v>0</v>
      </c>
      <c r="V3" s="26">
        <f>SUM(O3:Q3)/3</f>
        <v>163333333.33333334</v>
      </c>
      <c r="W3" s="8"/>
      <c r="X3" s="27">
        <f>_xlfn.STDEV.P(L3:N3)</f>
        <v>32998316.455372218</v>
      </c>
      <c r="Y3" s="26">
        <f>_xlfn.STDEV.P(F3:H3)</f>
        <v>0</v>
      </c>
    </row>
    <row r="4" spans="1:25" x14ac:dyDescent="0.25">
      <c r="A4" s="1"/>
      <c r="B4" s="7">
        <v>2</v>
      </c>
      <c r="C4" s="26">
        <f>SUM(('Colonies (R1)'!C4)*(10^5))*20</f>
        <v>288000000</v>
      </c>
      <c r="D4" s="26">
        <f>SUM(('Colonies (R1)'!D4)*(10^5))*20</f>
        <v>310000000</v>
      </c>
      <c r="E4" s="28">
        <f>SUM(('Colonies (R1)'!E4)*(10^5))*20</f>
        <v>334000000</v>
      </c>
      <c r="F4" s="26">
        <f>SUM(('Colonies (R1)'!F4)*(10^5))*20</f>
        <v>0</v>
      </c>
      <c r="G4" s="26">
        <f>SUM(('Colonies (R1)'!G4)*(10^5))*20</f>
        <v>0</v>
      </c>
      <c r="H4" s="28">
        <f>SUM(('Colonies (R1)'!H4)*(10^5))*20</f>
        <v>0</v>
      </c>
      <c r="I4" s="26">
        <f>SUM(('Colonies (R1)'!I4)*(10^5))*20</f>
        <v>532000000</v>
      </c>
      <c r="J4" s="26">
        <f>SUM(('Colonies (R1)'!J4)*(10^5))*20</f>
        <v>542000000</v>
      </c>
      <c r="K4" s="28">
        <f>SUM(('Colonies (R1)'!K4)*(10^5))*20</f>
        <v>616000000</v>
      </c>
      <c r="L4" s="26">
        <f>SUM(('Colonies (R1)'!L4)*(10^5))*20</f>
        <v>410000000</v>
      </c>
      <c r="M4" s="26">
        <f>SUM(('Colonies (R1)'!M4)*(10^5))*20</f>
        <v>426000000</v>
      </c>
      <c r="N4" s="28">
        <f>SUM(('Colonies (R1)'!N4)*(10^5))*20</f>
        <v>475000000</v>
      </c>
      <c r="O4" s="26">
        <f>SUM(('Colonies (R1)'!O4)*(10^5))*20</f>
        <v>410000000</v>
      </c>
      <c r="P4" s="26">
        <f>SUM(('Colonies (R1)'!P4)*(10^5))*20</f>
        <v>426000000</v>
      </c>
      <c r="Q4" s="28">
        <f>SUM(('Colonies (R1)'!Q4)*(10^5))*20</f>
        <v>475000000</v>
      </c>
      <c r="R4" s="7" t="s">
        <v>32</v>
      </c>
      <c r="S4" s="12">
        <v>5</v>
      </c>
      <c r="T4" s="28">
        <f t="shared" ref="T4:T9" si="0">SUM(L4:N4)/3</f>
        <v>437000000</v>
      </c>
      <c r="U4" s="28">
        <f t="shared" ref="U4:U9" si="1">SUM(F4:H4)/3</f>
        <v>0</v>
      </c>
      <c r="V4" s="26">
        <f t="shared" ref="V4:V9" si="2">SUM(O4:Q4)/3</f>
        <v>437000000</v>
      </c>
      <c r="W4" s="8"/>
      <c r="X4" s="28">
        <f t="shared" ref="X4:X9" si="3">_xlfn.STDEV.P(L4:N4)</f>
        <v>27652606.869274851</v>
      </c>
      <c r="Y4" s="26">
        <f t="shared" ref="Y4:Y9" si="4">_xlfn.STDEV.P(F4:H4)</f>
        <v>0</v>
      </c>
    </row>
    <row r="5" spans="1:25" x14ac:dyDescent="0.25">
      <c r="A5" s="1"/>
      <c r="B5" s="7">
        <v>3</v>
      </c>
      <c r="C5" s="26">
        <f>SUM(('Colonies (R1)'!C5)*(10^5))*20</f>
        <v>352000000</v>
      </c>
      <c r="D5" s="26">
        <f>SUM(('Colonies (R1)'!D5)*(10^5))*20</f>
        <v>326000000</v>
      </c>
      <c r="E5" s="28">
        <f>SUM(('Colonies (R1)'!E5)*(10^5))*20</f>
        <v>368000000</v>
      </c>
      <c r="F5" s="26">
        <f>SUM(('Colonies (R1)'!F5)*(10^5))*20</f>
        <v>0</v>
      </c>
      <c r="G5" s="26">
        <f>SUM(('Colonies (R1)'!G5)*(10^5))*20</f>
        <v>0</v>
      </c>
      <c r="H5" s="28">
        <f>SUM(('Colonies (R1)'!H5)*(10^5))*20</f>
        <v>0</v>
      </c>
      <c r="I5" s="26">
        <f>SUM(('Colonies (R1)'!I5)*(10^5))*20</f>
        <v>820000000</v>
      </c>
      <c r="J5" s="26">
        <f>SUM(('Colonies (R1)'!J5)*(10^5))*20</f>
        <v>812000000</v>
      </c>
      <c r="K5" s="28">
        <f>SUM(('Colonies (R1)'!K5)*(10^5))*20</f>
        <v>738000000</v>
      </c>
      <c r="L5" s="26">
        <f>SUM(('Colonies (R1)'!L5)*(10^5))*20</f>
        <v>586000000</v>
      </c>
      <c r="M5" s="26">
        <f>SUM(('Colonies (R1)'!M5)*(10^5))*20</f>
        <v>569000000</v>
      </c>
      <c r="N5" s="28">
        <f>SUM(('Colonies (R1)'!N5)*(10^5))*20</f>
        <v>553000000</v>
      </c>
      <c r="O5" s="26">
        <f>SUM(('Colonies (R1)'!O5)*(10^5))*20</f>
        <v>586000000</v>
      </c>
      <c r="P5" s="26">
        <f>SUM(('Colonies (R1)'!P5)*(10^5))*20</f>
        <v>569000000</v>
      </c>
      <c r="Q5" s="28">
        <f>SUM(('Colonies (R1)'!Q5)*(10^5))*20</f>
        <v>553000000</v>
      </c>
      <c r="R5" s="7" t="s">
        <v>32</v>
      </c>
      <c r="S5" s="12">
        <v>5</v>
      </c>
      <c r="T5" s="28">
        <f t="shared" si="0"/>
        <v>569333333.33333337</v>
      </c>
      <c r="U5" s="28">
        <f t="shared" si="1"/>
        <v>0</v>
      </c>
      <c r="V5" s="26">
        <f t="shared" si="2"/>
        <v>569333333.33333337</v>
      </c>
      <c r="W5" s="8"/>
      <c r="X5" s="28">
        <f t="shared" si="3"/>
        <v>13474255.287605157</v>
      </c>
      <c r="Y5" s="26">
        <f t="shared" si="4"/>
        <v>0</v>
      </c>
    </row>
    <row r="6" spans="1:25" x14ac:dyDescent="0.25">
      <c r="A6" s="1"/>
      <c r="B6" s="7">
        <v>4</v>
      </c>
      <c r="C6" s="26">
        <f>SUM(('Colonies (R1)'!C6)*(10^5))*20</f>
        <v>416000000</v>
      </c>
      <c r="D6" s="26">
        <f>SUM(('Colonies (R1)'!D6)*(10^5))*20</f>
        <v>308000000</v>
      </c>
      <c r="E6" s="28">
        <f>SUM(('Colonies (R1)'!E6)*(10^5))*20</f>
        <v>364000000</v>
      </c>
      <c r="F6" s="26">
        <f>SUM(('Colonies (R1)'!F6)*(10^5))*20</f>
        <v>0</v>
      </c>
      <c r="G6" s="26">
        <f>SUM(('Colonies (R1)'!G6)*(10^5))*20</f>
        <v>0</v>
      </c>
      <c r="H6" s="28">
        <f>SUM(('Colonies (R1)'!H6)*(10^5))*20</f>
        <v>0</v>
      </c>
      <c r="I6" s="26">
        <f>SUM(('Colonies (R1)'!I6)*(10^5))*20</f>
        <v>856000000</v>
      </c>
      <c r="J6" s="26">
        <f>SUM(('Colonies (R1)'!J6)*(10^5))*20</f>
        <v>766000000</v>
      </c>
      <c r="K6" s="28">
        <f>SUM(('Colonies (R1)'!K6)*(10^5))*20</f>
        <v>768000000</v>
      </c>
      <c r="L6" s="26">
        <f>SUM(('Colonies (R1)'!L6)*(10^5))*20</f>
        <v>636000000</v>
      </c>
      <c r="M6" s="26">
        <f>SUM(('Colonies (R1)'!M6)*(10^5))*20</f>
        <v>537000000</v>
      </c>
      <c r="N6" s="28">
        <f>SUM(('Colonies (R1)'!N6)*(10^5))*20</f>
        <v>566000000</v>
      </c>
      <c r="O6" s="26">
        <f>SUM(('Colonies (R1)'!O6)*(10^5))*20</f>
        <v>636000000</v>
      </c>
      <c r="P6" s="26">
        <f>SUM(('Colonies (R1)'!P6)*(10^5))*20</f>
        <v>537000000</v>
      </c>
      <c r="Q6" s="28">
        <f>SUM(('Colonies (R1)'!Q6)*(10^5))*20</f>
        <v>566000000</v>
      </c>
      <c r="R6" s="7" t="s">
        <v>32</v>
      </c>
      <c r="S6" s="12">
        <v>5</v>
      </c>
      <c r="T6" s="28">
        <f t="shared" si="0"/>
        <v>579666666.66666663</v>
      </c>
      <c r="U6" s="28">
        <f t="shared" si="1"/>
        <v>0</v>
      </c>
      <c r="V6" s="26">
        <f t="shared" si="2"/>
        <v>579666666.66666663</v>
      </c>
      <c r="W6" s="8"/>
      <c r="X6" s="28">
        <f t="shared" si="3"/>
        <v>41555852.643025979</v>
      </c>
      <c r="Y6" s="26">
        <f t="shared" si="4"/>
        <v>0</v>
      </c>
    </row>
    <row r="7" spans="1:25" x14ac:dyDescent="0.25">
      <c r="A7" s="1"/>
      <c r="B7" s="7">
        <v>5</v>
      </c>
      <c r="C7" s="26">
        <f>SUM(('Colonies (R1)'!C7)*(10^5))*20</f>
        <v>416000000</v>
      </c>
      <c r="D7" s="26">
        <f>SUM(('Colonies (R1)'!D7)*(10^5))*20</f>
        <v>388000000</v>
      </c>
      <c r="E7" s="28">
        <f>SUM(('Colonies (R1)'!E7)*(10^5))*20</f>
        <v>408000000</v>
      </c>
      <c r="F7" s="26">
        <f>SUM(('Colonies (R1)'!F7)*(10^5))*20</f>
        <v>0</v>
      </c>
      <c r="G7" s="26">
        <f>SUM(('Colonies (R1)'!G7)*(10^5))*20</f>
        <v>0</v>
      </c>
      <c r="H7" s="28">
        <f>SUM(('Colonies (R1)'!H7)*(10^5))*20</f>
        <v>0</v>
      </c>
      <c r="I7" s="26">
        <f>SUM(('Colonies (R1)'!I7)*(10^5))*20</f>
        <v>778000000</v>
      </c>
      <c r="J7" s="26">
        <f>SUM(('Colonies (R1)'!J7)*(10^5))*20</f>
        <v>880000000</v>
      </c>
      <c r="K7" s="28">
        <f>SUM(('Colonies (R1)'!K7)*(10^5))*20</f>
        <v>840000000</v>
      </c>
      <c r="L7" s="26">
        <f>SUM(('Colonies (R1)'!L7)*(10^5))*20</f>
        <v>597000000</v>
      </c>
      <c r="M7" s="26">
        <f>SUM(('Colonies (R1)'!M7)*(10^5))*20</f>
        <v>634000000</v>
      </c>
      <c r="N7" s="28">
        <f>SUM(('Colonies (R1)'!N7)*(10^5))*20</f>
        <v>624000000</v>
      </c>
      <c r="O7" s="26">
        <f>SUM(('Colonies (R1)'!O7)*(10^5))*20</f>
        <v>597000000</v>
      </c>
      <c r="P7" s="26">
        <f>SUM(('Colonies (R1)'!P7)*(10^5))*20</f>
        <v>634000000</v>
      </c>
      <c r="Q7" s="28">
        <f>SUM(('Colonies (R1)'!Q7)*(10^5))*20</f>
        <v>624000000</v>
      </c>
      <c r="R7" s="7" t="s">
        <v>32</v>
      </c>
      <c r="S7" s="12">
        <v>5</v>
      </c>
      <c r="T7" s="28">
        <f t="shared" si="0"/>
        <v>618333333.33333337</v>
      </c>
      <c r="U7" s="28">
        <f t="shared" si="1"/>
        <v>0</v>
      </c>
      <c r="V7" s="26">
        <f t="shared" si="2"/>
        <v>618333333.33333337</v>
      </c>
      <c r="W7" s="8"/>
      <c r="X7" s="28">
        <f t="shared" si="3"/>
        <v>15627610.892974723</v>
      </c>
      <c r="Y7" s="26">
        <f t="shared" si="4"/>
        <v>0</v>
      </c>
    </row>
    <row r="8" spans="1:25" x14ac:dyDescent="0.25">
      <c r="A8" s="1"/>
      <c r="B8" s="7">
        <v>6</v>
      </c>
      <c r="C8" s="26">
        <f>SUM(('Colonies (R1)'!C8)*(10^5))*20</f>
        <v>220000000</v>
      </c>
      <c r="D8" s="26">
        <f>SUM(('Colonies (R1)'!D8)*(10^5))*20</f>
        <v>212000000</v>
      </c>
      <c r="E8" s="28">
        <f>SUM(('Colonies (R1)'!E8)*(10^5))*20</f>
        <v>218000000</v>
      </c>
      <c r="F8" s="26">
        <f>SUM(('Colonies (R1)'!F8)*(10^5))*20</f>
        <v>0</v>
      </c>
      <c r="G8" s="26">
        <f>SUM(('Colonies (R1)'!G8)*(10^5))*20</f>
        <v>0</v>
      </c>
      <c r="H8" s="28">
        <f>SUM(('Colonies (R1)'!H8)*(10^5))*20</f>
        <v>0</v>
      </c>
      <c r="I8" s="26">
        <f>SUM(('Colonies (R1)'!I8)*(10^5))*20</f>
        <v>688000000</v>
      </c>
      <c r="J8" s="26">
        <f>SUM(('Colonies (R1)'!J8)*(10^5))*20</f>
        <v>792000000</v>
      </c>
      <c r="K8" s="28">
        <f>SUM(('Colonies (R1)'!K8)*(10^5))*20</f>
        <v>722000000</v>
      </c>
      <c r="L8" s="26">
        <f>SUM(('Colonies (R1)'!L8)*(10^5))*20</f>
        <v>454000000</v>
      </c>
      <c r="M8" s="26">
        <f>SUM(('Colonies (R1)'!M8)*(10^5))*20</f>
        <v>502000000</v>
      </c>
      <c r="N8" s="28">
        <f>SUM(('Colonies (R1)'!N8)*(10^5))*20</f>
        <v>470000000</v>
      </c>
      <c r="O8" s="26">
        <f>SUM(('Colonies (R1)'!O8)*(10^5))*20</f>
        <v>454000000</v>
      </c>
      <c r="P8" s="26">
        <f>SUM(('Colonies (R1)'!P8)*(10^5))*20</f>
        <v>502000000</v>
      </c>
      <c r="Q8" s="28">
        <f>SUM(('Colonies (R1)'!Q8)*(10^5))*20</f>
        <v>470000000</v>
      </c>
      <c r="R8" s="7" t="s">
        <v>32</v>
      </c>
      <c r="S8" s="12">
        <v>5</v>
      </c>
      <c r="T8" s="28">
        <f t="shared" si="0"/>
        <v>475333333.33333331</v>
      </c>
      <c r="U8" s="28">
        <f t="shared" si="1"/>
        <v>0</v>
      </c>
      <c r="V8" s="26">
        <f t="shared" si="2"/>
        <v>475333333.33333331</v>
      </c>
      <c r="W8" s="8"/>
      <c r="X8" s="28">
        <f t="shared" si="3"/>
        <v>19955506.062794354</v>
      </c>
      <c r="Y8" s="26">
        <f t="shared" si="4"/>
        <v>0</v>
      </c>
    </row>
    <row r="9" spans="1:25" x14ac:dyDescent="0.25">
      <c r="A9" s="1"/>
      <c r="B9" s="7">
        <v>7</v>
      </c>
      <c r="C9" s="26">
        <f>SUM(('Colonies (R1)'!C9)*(10^5))*20</f>
        <v>390000000</v>
      </c>
      <c r="D9" s="26">
        <f>SUM(('Colonies (R1)'!D9)*(10^5))*20</f>
        <v>618000000</v>
      </c>
      <c r="E9" s="28">
        <f>SUM(('Colonies (R1)'!E9)*(10^5))*20</f>
        <v>106000000</v>
      </c>
      <c r="F9" s="26">
        <f>SUM(('Colonies (R1)'!F9)*(10^5))*20</f>
        <v>0</v>
      </c>
      <c r="G9" s="26">
        <f>SUM(('Colonies (R1)'!G9)*(10^5))*20</f>
        <v>0</v>
      </c>
      <c r="H9" s="28">
        <f>SUM(('Colonies (R1)'!H9)*(10^5))*20</f>
        <v>0</v>
      </c>
      <c r="I9" s="26">
        <f>SUM(('Colonies (R1)'!I9)*(10^5))*20</f>
        <v>716000000</v>
      </c>
      <c r="J9" s="26">
        <f>SUM(('Colonies (R1)'!J9)*(10^5))*20</f>
        <v>656000000</v>
      </c>
      <c r="K9" s="28">
        <f>SUM(('Colonies (R1)'!K9)*(10^5))*20</f>
        <v>578000000</v>
      </c>
      <c r="L9" s="26">
        <f>SUM(('Colonies (R1)'!L9)*(10^5))*20</f>
        <v>553000000</v>
      </c>
      <c r="M9" s="26">
        <f>SUM(('Colonies (R1)'!M9)*(10^5))*20</f>
        <v>637000000</v>
      </c>
      <c r="N9" s="28">
        <f>SUM(('Colonies (R1)'!N9)*(10^5))*20</f>
        <v>342000000</v>
      </c>
      <c r="O9" s="26">
        <f>SUM(('Colonies (R1)'!O9)*(10^5))*20</f>
        <v>553000000</v>
      </c>
      <c r="P9" s="26">
        <f>SUM(('Colonies (R1)'!P9)*(10^5))*20</f>
        <v>637000000</v>
      </c>
      <c r="Q9" s="28">
        <f>SUM(('Colonies (R1)'!Q9)*(10^5))*20</f>
        <v>342000000</v>
      </c>
      <c r="R9" s="7" t="s">
        <v>32</v>
      </c>
      <c r="S9" s="12">
        <v>5</v>
      </c>
      <c r="T9" s="28">
        <f t="shared" si="0"/>
        <v>510666666.66666669</v>
      </c>
      <c r="U9" s="28">
        <f t="shared" si="1"/>
        <v>0</v>
      </c>
      <c r="V9" s="26">
        <f t="shared" si="2"/>
        <v>510666666.66666669</v>
      </c>
      <c r="W9" s="8"/>
      <c r="X9" s="28">
        <f t="shared" si="3"/>
        <v>124097631.8155275</v>
      </c>
      <c r="Y9" s="26">
        <f t="shared" si="4"/>
        <v>0</v>
      </c>
    </row>
    <row r="10" spans="1:25" x14ac:dyDescent="0.25">
      <c r="A10" s="1"/>
    </row>
    <row r="11" spans="1:25" x14ac:dyDescent="0.25">
      <c r="A11" s="1" t="s">
        <v>18</v>
      </c>
      <c r="B11" s="2" t="s">
        <v>1</v>
      </c>
      <c r="C11" s="33" t="s">
        <v>2</v>
      </c>
      <c r="D11" s="33"/>
      <c r="E11" s="34"/>
      <c r="F11" s="33" t="s">
        <v>3</v>
      </c>
      <c r="G11" s="33"/>
      <c r="H11" s="34"/>
      <c r="I11" s="33" t="s">
        <v>4</v>
      </c>
      <c r="J11" s="33"/>
      <c r="K11" s="34"/>
      <c r="L11" s="33" t="s">
        <v>30</v>
      </c>
      <c r="M11" s="33"/>
      <c r="N11" s="34"/>
      <c r="O11" s="33" t="s">
        <v>6</v>
      </c>
      <c r="P11" s="33"/>
      <c r="Q11" s="34"/>
      <c r="R11" s="3" t="s">
        <v>31</v>
      </c>
      <c r="S11" s="3" t="s">
        <v>7</v>
      </c>
      <c r="T11" s="2" t="s">
        <v>8</v>
      </c>
      <c r="U11" s="2" t="s">
        <v>9</v>
      </c>
      <c r="V11" s="4" t="s">
        <v>10</v>
      </c>
      <c r="X11" s="2" t="s">
        <v>14</v>
      </c>
      <c r="Y11" s="4" t="s">
        <v>16</v>
      </c>
    </row>
    <row r="12" spans="1:25" x14ac:dyDescent="0.25">
      <c r="A12" s="6" t="s">
        <v>19</v>
      </c>
      <c r="B12" s="7">
        <v>1</v>
      </c>
      <c r="C12" s="26">
        <f>SUM(('Colonies (R1)'!C12)*(10^6))*20</f>
        <v>0</v>
      </c>
      <c r="D12" s="26">
        <f>SUM(('Colonies (R1)'!D12)*(10^6))*20</f>
        <v>0</v>
      </c>
      <c r="E12" s="27">
        <f>SUM(('Colonies (R1)'!E12)*(10^6))*20</f>
        <v>0</v>
      </c>
      <c r="F12" s="26">
        <f>SUM(('Colonies (R1)'!F12)*(10^6))*20</f>
        <v>1540000000</v>
      </c>
      <c r="G12" s="26">
        <f>SUM(('Colonies (R1)'!G12)*(10^6))*20</f>
        <v>1320000000</v>
      </c>
      <c r="H12" s="27">
        <f>SUM(('Colonies (R1)'!H12)*(10^6))*20</f>
        <v>1260000000</v>
      </c>
      <c r="I12" s="26">
        <f>SUM(('Colonies (R1)'!I12)*(10^6))*20</f>
        <v>0</v>
      </c>
      <c r="J12" s="26">
        <f>SUM(('Colonies (R1)'!J12)*(10^6))*20</f>
        <v>0</v>
      </c>
      <c r="K12" s="27">
        <f>SUM(('Colonies (R1)'!K12)*(10^6))*20</f>
        <v>0</v>
      </c>
      <c r="L12" s="26">
        <f>SUM(('Colonies (R1)'!L12)*(10^6))*20</f>
        <v>0</v>
      </c>
      <c r="M12" s="26">
        <f>SUM(('Colonies (R1)'!M12)*(10^6))*20</f>
        <v>0</v>
      </c>
      <c r="N12" s="27">
        <f>SUM(('Colonies (R1)'!N12)*(10^6))*20</f>
        <v>0</v>
      </c>
      <c r="O12" s="26">
        <f>SUM(('Colonies (R1)'!O12)*(10^6))*20</f>
        <v>1540000000</v>
      </c>
      <c r="P12" s="26">
        <f>SUM(('Colonies (R1)'!P12)*(10^6))*20</f>
        <v>1320000000</v>
      </c>
      <c r="Q12" s="27">
        <f>SUM(('Colonies (R1)'!Q12)*(10^6))*20</f>
        <v>1260000000</v>
      </c>
      <c r="R12" s="18" t="s">
        <v>32</v>
      </c>
      <c r="S12" s="12">
        <v>6</v>
      </c>
      <c r="T12" s="27">
        <f>SUM(L12:N12)/3</f>
        <v>0</v>
      </c>
      <c r="U12" s="27">
        <f>SUM(F12:H12)/3</f>
        <v>1373333333.3333333</v>
      </c>
      <c r="V12" s="26">
        <f>SUM(O12:Q12)/3</f>
        <v>1373333333.3333333</v>
      </c>
      <c r="W12" s="8"/>
      <c r="X12" s="27">
        <f>_xlfn.STDEV.P(L12:N12)</f>
        <v>0</v>
      </c>
      <c r="Y12" s="26">
        <f>_xlfn.STDEV.P(F12:H12)</f>
        <v>120369800.56845193</v>
      </c>
    </row>
    <row r="13" spans="1:25" x14ac:dyDescent="0.25">
      <c r="A13" s="1"/>
      <c r="B13" s="7">
        <v>2</v>
      </c>
      <c r="C13" s="26">
        <f>SUM(('Colonies (R1)'!C13)*(10^5))*20</f>
        <v>0</v>
      </c>
      <c r="D13" s="26">
        <f>SUM(('Colonies (R1)'!D13)*(10^5))*20</f>
        <v>0</v>
      </c>
      <c r="E13" s="28">
        <f>SUM(('Colonies (R1)'!E13)*(10^5))*20</f>
        <v>0</v>
      </c>
      <c r="F13" s="26">
        <f>SUM(('Colonies (R1)'!F13)*(10^5))*20</f>
        <v>118000000</v>
      </c>
      <c r="G13" s="26">
        <f>SUM(('Colonies (R1)'!G13)*(10^5))*20</f>
        <v>112000000</v>
      </c>
      <c r="H13" s="28">
        <f>SUM(('Colonies (R1)'!H13)*(10^5))*20</f>
        <v>116000000</v>
      </c>
      <c r="I13" s="26">
        <f>SUM(('Colonies (R1)'!I13)*(10^5))*20</f>
        <v>0</v>
      </c>
      <c r="J13" s="26">
        <f>SUM(('Colonies (R1)'!J13)*(10^5))*20</f>
        <v>0</v>
      </c>
      <c r="K13" s="28">
        <f>SUM(('Colonies (R1)'!K13)*(10^5))*20</f>
        <v>0</v>
      </c>
      <c r="L13" s="26">
        <f>SUM(('Colonies (R1)'!L13)*(10^5))*20</f>
        <v>0</v>
      </c>
      <c r="M13" s="26">
        <f>SUM(('Colonies (R1)'!M13)*(10^5))*20</f>
        <v>0</v>
      </c>
      <c r="N13" s="28">
        <f>SUM(('Colonies (R1)'!N13)*(10^5))*20</f>
        <v>0</v>
      </c>
      <c r="O13" s="26">
        <f>SUM(('Colonies (R1)'!O13)*(10^5))*20</f>
        <v>118000000</v>
      </c>
      <c r="P13" s="26">
        <f>SUM(('Colonies (R1)'!P13)*(10^5))*20</f>
        <v>112000000</v>
      </c>
      <c r="Q13" s="28">
        <f>SUM(('Colonies (R1)'!Q13)*(10^5))*20</f>
        <v>116000000</v>
      </c>
      <c r="R13" s="7" t="s">
        <v>32</v>
      </c>
      <c r="S13" s="12">
        <v>5</v>
      </c>
      <c r="T13" s="28">
        <f t="shared" ref="T13:T18" si="5">SUM(L13:N13)/3</f>
        <v>0</v>
      </c>
      <c r="U13" s="28">
        <f t="shared" ref="U13:U18" si="6">SUM(F13:H13)/3</f>
        <v>115333333.33333333</v>
      </c>
      <c r="V13" s="26">
        <f t="shared" ref="V13:V18" si="7">SUM(O13:Q13)/3</f>
        <v>115333333.33333333</v>
      </c>
      <c r="W13" s="8"/>
      <c r="X13" s="28">
        <f t="shared" ref="X13:X18" si="8">_xlfn.STDEV.P(L13:N13)</f>
        <v>0</v>
      </c>
      <c r="Y13" s="26">
        <f t="shared" ref="Y13:Y18" si="9">_xlfn.STDEV.P(F13:H13)</f>
        <v>2494438.2578492942</v>
      </c>
    </row>
    <row r="14" spans="1:25" x14ac:dyDescent="0.25">
      <c r="A14" s="1"/>
      <c r="B14" s="7">
        <v>3</v>
      </c>
      <c r="C14" s="26">
        <f>SUM(('Colonies (R1)'!C14)*(10^5))*20</f>
        <v>0</v>
      </c>
      <c r="D14" s="26">
        <f>SUM(('Colonies (R1)'!D14)*(10^5))*20</f>
        <v>0</v>
      </c>
      <c r="E14" s="28">
        <f>SUM(('Colonies (R1)'!E14)*(10^5))*20</f>
        <v>0</v>
      </c>
      <c r="F14" s="26">
        <f>SUM(('Colonies (R1)'!F14)*(10^5))*20</f>
        <v>464000000</v>
      </c>
      <c r="G14" s="26">
        <f>SUM(('Colonies (R1)'!G14)*(10^5))*20</f>
        <v>452000000</v>
      </c>
      <c r="H14" s="28">
        <f>SUM(('Colonies (R1)'!H14)*(10^5))*20</f>
        <v>374000000</v>
      </c>
      <c r="I14" s="26">
        <f>SUM(('Colonies (R1)'!I14)*(10^5))*20</f>
        <v>0</v>
      </c>
      <c r="J14" s="26">
        <f>SUM(('Colonies (R1)'!J14)*(10^5))*20</f>
        <v>0</v>
      </c>
      <c r="K14" s="28">
        <f>SUM(('Colonies (R1)'!K14)*(10^5))*20</f>
        <v>0</v>
      </c>
      <c r="L14" s="26">
        <f>SUM(('Colonies (R1)'!L14)*(10^5))*20</f>
        <v>0</v>
      </c>
      <c r="M14" s="26">
        <f>SUM(('Colonies (R1)'!M14)*(10^5))*20</f>
        <v>0</v>
      </c>
      <c r="N14" s="28">
        <f>SUM(('Colonies (R1)'!N14)*(10^5))*20</f>
        <v>0</v>
      </c>
      <c r="O14" s="26">
        <f>SUM(('Colonies (R1)'!O14)*(10^5))*20</f>
        <v>464000000</v>
      </c>
      <c r="P14" s="26">
        <f>SUM(('Colonies (R1)'!P14)*(10^5))*20</f>
        <v>452000000</v>
      </c>
      <c r="Q14" s="28">
        <f>SUM(('Colonies (R1)'!Q14)*(10^5))*20</f>
        <v>374000000</v>
      </c>
      <c r="R14" s="7" t="s">
        <v>32</v>
      </c>
      <c r="S14" s="12">
        <v>5</v>
      </c>
      <c r="T14" s="28">
        <f t="shared" si="5"/>
        <v>0</v>
      </c>
      <c r="U14" s="28">
        <f t="shared" si="6"/>
        <v>430000000</v>
      </c>
      <c r="V14" s="26">
        <f t="shared" si="7"/>
        <v>430000000</v>
      </c>
      <c r="W14" s="8"/>
      <c r="X14" s="28">
        <f t="shared" si="8"/>
        <v>0</v>
      </c>
      <c r="Y14" s="26">
        <f t="shared" si="9"/>
        <v>39899874.68652001</v>
      </c>
    </row>
    <row r="15" spans="1:25" x14ac:dyDescent="0.25">
      <c r="A15" s="1"/>
      <c r="B15" s="7">
        <v>4</v>
      </c>
      <c r="C15" s="26">
        <f>SUM(('Colonies (R1)'!C15)*(10^5))*20</f>
        <v>0</v>
      </c>
      <c r="D15" s="26">
        <f>SUM(('Colonies (R1)'!D15)*(10^5))*20</f>
        <v>0</v>
      </c>
      <c r="E15" s="28">
        <f>SUM(('Colonies (R1)'!E15)*(10^5))*20</f>
        <v>0</v>
      </c>
      <c r="F15" s="26">
        <f>SUM(('Colonies (R1)'!F15)*(10^5))*20</f>
        <v>182000000</v>
      </c>
      <c r="G15" s="26">
        <f>SUM(('Colonies (R1)'!G15)*(10^5))*20</f>
        <v>234000000</v>
      </c>
      <c r="H15" s="28">
        <f>SUM(('Colonies (R1)'!H15)*(10^5))*20</f>
        <v>222000000</v>
      </c>
      <c r="I15" s="26">
        <f>SUM(('Colonies (R1)'!I15)*(10^5))*20</f>
        <v>0</v>
      </c>
      <c r="J15" s="26">
        <f>SUM(('Colonies (R1)'!J15)*(10^5))*20</f>
        <v>0</v>
      </c>
      <c r="K15" s="28">
        <f>SUM(('Colonies (R1)'!K15)*(10^5))*20</f>
        <v>0</v>
      </c>
      <c r="L15" s="26">
        <f>SUM(('Colonies (R1)'!L15)*(10^5))*20</f>
        <v>0</v>
      </c>
      <c r="M15" s="26">
        <f>SUM(('Colonies (R1)'!M15)*(10^5))*20</f>
        <v>0</v>
      </c>
      <c r="N15" s="28">
        <f>SUM(('Colonies (R1)'!N15)*(10^5))*20</f>
        <v>0</v>
      </c>
      <c r="O15" s="26">
        <f>SUM(('Colonies (R1)'!O15)*(10^5))*20</f>
        <v>182000000</v>
      </c>
      <c r="P15" s="26">
        <f>SUM(('Colonies (R1)'!P15)*(10^5))*20</f>
        <v>234000000</v>
      </c>
      <c r="Q15" s="28">
        <f>SUM(('Colonies (R1)'!Q15)*(10^5))*20</f>
        <v>222000000</v>
      </c>
      <c r="R15" s="7" t="s">
        <v>32</v>
      </c>
      <c r="S15" s="12">
        <v>5</v>
      </c>
      <c r="T15" s="28">
        <f t="shared" si="5"/>
        <v>0</v>
      </c>
      <c r="U15" s="28">
        <f t="shared" si="6"/>
        <v>212666666.66666666</v>
      </c>
      <c r="V15" s="26">
        <f t="shared" si="7"/>
        <v>212666666.66666666</v>
      </c>
      <c r="W15" s="8"/>
      <c r="X15" s="28">
        <f t="shared" si="8"/>
        <v>0</v>
      </c>
      <c r="Y15" s="26">
        <f t="shared" si="9"/>
        <v>22231109.334044091</v>
      </c>
    </row>
    <row r="16" spans="1:25" x14ac:dyDescent="0.25">
      <c r="A16" s="1"/>
      <c r="B16" s="7">
        <v>5</v>
      </c>
      <c r="C16" s="26">
        <f>SUM(('Colonies (R1)'!C16)*(10^5))*20</f>
        <v>0</v>
      </c>
      <c r="D16" s="26">
        <f>SUM(('Colonies (R1)'!D16)*(10^5))*20</f>
        <v>0</v>
      </c>
      <c r="E16" s="28">
        <f>SUM(('Colonies (R1)'!E16)*(10^5))*20</f>
        <v>0</v>
      </c>
      <c r="F16" s="26">
        <f>SUM(('Colonies (R1)'!F16)*(10^5))*20</f>
        <v>70000000</v>
      </c>
      <c r="G16" s="26">
        <f>SUM(('Colonies (R1)'!G16)*(10^5))*20</f>
        <v>74000000</v>
      </c>
      <c r="H16" s="28">
        <f>SUM(('Colonies (R1)'!H16)*(10^5))*20</f>
        <v>74000000</v>
      </c>
      <c r="I16" s="26">
        <f>SUM(('Colonies (R1)'!I16)*(10^5))*20</f>
        <v>0</v>
      </c>
      <c r="J16" s="26">
        <f>SUM(('Colonies (R1)'!J16)*(10^5))*20</f>
        <v>0</v>
      </c>
      <c r="K16" s="28">
        <f>SUM(('Colonies (R1)'!K16)*(10^5))*20</f>
        <v>0</v>
      </c>
      <c r="L16" s="26">
        <f>SUM(('Colonies (R1)'!L16)*(10^5))*20</f>
        <v>0</v>
      </c>
      <c r="M16" s="26">
        <f>SUM(('Colonies (R1)'!M16)*(10^5))*20</f>
        <v>0</v>
      </c>
      <c r="N16" s="28">
        <f>SUM(('Colonies (R1)'!N16)*(10^5))*20</f>
        <v>0</v>
      </c>
      <c r="O16" s="26">
        <f>SUM(('Colonies (R1)'!O16)*(10^5))*20</f>
        <v>70000000</v>
      </c>
      <c r="P16" s="26">
        <f>SUM(('Colonies (R1)'!P16)*(10^5))*20</f>
        <v>74000000</v>
      </c>
      <c r="Q16" s="28">
        <f>SUM(('Colonies (R1)'!Q16)*(10^5))*20</f>
        <v>74000000</v>
      </c>
      <c r="R16" s="7" t="s">
        <v>32</v>
      </c>
      <c r="S16" s="12">
        <v>5</v>
      </c>
      <c r="T16" s="28">
        <f t="shared" si="5"/>
        <v>0</v>
      </c>
      <c r="U16" s="28">
        <f t="shared" si="6"/>
        <v>72666666.666666672</v>
      </c>
      <c r="V16" s="26">
        <f t="shared" si="7"/>
        <v>72666666.666666672</v>
      </c>
      <c r="W16" s="8"/>
      <c r="X16" s="28">
        <f t="shared" si="8"/>
        <v>0</v>
      </c>
      <c r="Y16" s="26">
        <f t="shared" si="9"/>
        <v>1885618.0831641268</v>
      </c>
    </row>
    <row r="17" spans="1:25" x14ac:dyDescent="0.25">
      <c r="A17" s="1"/>
      <c r="B17" s="7">
        <v>6</v>
      </c>
      <c r="C17" s="26">
        <f>SUM(('Colonies (R1)'!C17)*(10^5))*20</f>
        <v>0</v>
      </c>
      <c r="D17" s="26">
        <f>SUM(('Colonies (R1)'!D17)*(10^5))*20</f>
        <v>0</v>
      </c>
      <c r="E17" s="28">
        <f>SUM(('Colonies (R1)'!E17)*(10^5))*20</f>
        <v>0</v>
      </c>
      <c r="F17" s="26">
        <f>SUM(('Colonies (R1)'!F17)*(10^5))*20</f>
        <v>432000000</v>
      </c>
      <c r="G17" s="26">
        <f>SUM(('Colonies (R1)'!G17)*(10^5))*20</f>
        <v>416000000</v>
      </c>
      <c r="H17" s="28">
        <f>SUM(('Colonies (R1)'!H17)*(10^5))*20</f>
        <v>506000000</v>
      </c>
      <c r="I17" s="26">
        <f>SUM(('Colonies (R1)'!I17)*(10^5))*20</f>
        <v>0</v>
      </c>
      <c r="J17" s="26">
        <f>SUM(('Colonies (R1)'!J17)*(10^5))*20</f>
        <v>0</v>
      </c>
      <c r="K17" s="28">
        <f>SUM(('Colonies (R1)'!K17)*(10^5))*20</f>
        <v>0</v>
      </c>
      <c r="L17" s="26">
        <f>SUM(('Colonies (R1)'!L17)*(10^5))*20</f>
        <v>0</v>
      </c>
      <c r="M17" s="26">
        <f>SUM(('Colonies (R1)'!M17)*(10^5))*20</f>
        <v>0</v>
      </c>
      <c r="N17" s="28">
        <f>SUM(('Colonies (R1)'!N17)*(10^5))*20</f>
        <v>0</v>
      </c>
      <c r="O17" s="26">
        <f>SUM(('Colonies (R1)'!O17)*(10^5))*20</f>
        <v>432000000</v>
      </c>
      <c r="P17" s="26">
        <f>SUM(('Colonies (R1)'!P17)*(10^5))*20</f>
        <v>416000000</v>
      </c>
      <c r="Q17" s="28">
        <f>SUM(('Colonies (R1)'!Q17)*(10^5))*20</f>
        <v>506000000</v>
      </c>
      <c r="R17" s="7" t="s">
        <v>32</v>
      </c>
      <c r="S17" s="12">
        <v>5</v>
      </c>
      <c r="T17" s="28">
        <f t="shared" si="5"/>
        <v>0</v>
      </c>
      <c r="U17" s="28">
        <f t="shared" si="6"/>
        <v>451333333.33333331</v>
      </c>
      <c r="V17" s="26">
        <f t="shared" si="7"/>
        <v>451333333.33333331</v>
      </c>
      <c r="W17" s="8"/>
      <c r="X17" s="28">
        <f t="shared" si="8"/>
        <v>0</v>
      </c>
      <c r="Y17" s="26">
        <f t="shared" si="9"/>
        <v>39203174.474637747</v>
      </c>
    </row>
    <row r="18" spans="1:25" x14ac:dyDescent="0.25">
      <c r="A18" s="1"/>
      <c r="B18" s="7">
        <v>7</v>
      </c>
      <c r="C18" s="26">
        <f>SUM(('Colonies (R1)'!C18)*(10^5))*20</f>
        <v>0</v>
      </c>
      <c r="D18" s="26">
        <f>SUM(('Colonies (R1)'!D18)*(10^5))*20</f>
        <v>0</v>
      </c>
      <c r="E18" s="28">
        <f>SUM(('Colonies (R1)'!E18)*(10^5))*20</f>
        <v>0</v>
      </c>
      <c r="F18" s="26">
        <f>SUM(('Colonies (R1)'!F18)*(10^5))*20</f>
        <v>414000000</v>
      </c>
      <c r="G18" s="26">
        <f>SUM(('Colonies (R1)'!G18)*(10^5))*20</f>
        <v>434000000</v>
      </c>
      <c r="H18" s="28">
        <f>SUM(('Colonies (R1)'!H18)*(10^5))*20</f>
        <v>786000000</v>
      </c>
      <c r="I18" s="26">
        <f>SUM(('Colonies (R1)'!I18)*(10^5))*20</f>
        <v>0</v>
      </c>
      <c r="J18" s="26">
        <f>SUM(('Colonies (R1)'!J18)*(10^5))*20</f>
        <v>0</v>
      </c>
      <c r="K18" s="28">
        <f>SUM(('Colonies (R1)'!K18)*(10^5))*20</f>
        <v>0</v>
      </c>
      <c r="L18" s="26">
        <f>SUM(('Colonies (R1)'!L18)*(10^5))*20</f>
        <v>0</v>
      </c>
      <c r="M18" s="26">
        <f>SUM(('Colonies (R1)'!M18)*(10^5))*20</f>
        <v>0</v>
      </c>
      <c r="N18" s="28">
        <f>SUM(('Colonies (R1)'!N18)*(10^5))*20</f>
        <v>0</v>
      </c>
      <c r="O18" s="26">
        <f>SUM(('Colonies (R1)'!O18)*(10^5))*20</f>
        <v>414000000</v>
      </c>
      <c r="P18" s="26">
        <f>SUM(('Colonies (R1)'!P18)*(10^5))*20</f>
        <v>434000000</v>
      </c>
      <c r="Q18" s="28">
        <f>SUM(('Colonies (R1)'!Q18)*(10^5))*20</f>
        <v>786000000</v>
      </c>
      <c r="R18" s="7" t="s">
        <v>32</v>
      </c>
      <c r="S18" s="12">
        <v>5</v>
      </c>
      <c r="T18" s="28">
        <f t="shared" si="5"/>
        <v>0</v>
      </c>
      <c r="U18" s="28">
        <f t="shared" si="6"/>
        <v>544666666.66666663</v>
      </c>
      <c r="V18" s="26">
        <f t="shared" si="7"/>
        <v>544666666.66666663</v>
      </c>
      <c r="W18" s="8"/>
      <c r="X18" s="28">
        <f t="shared" si="8"/>
        <v>0</v>
      </c>
      <c r="Y18" s="26">
        <f t="shared" si="9"/>
        <v>170843658.22457549</v>
      </c>
    </row>
    <row r="19" spans="1:25" x14ac:dyDescent="0.25">
      <c r="A19" s="1"/>
    </row>
    <row r="20" spans="1:25" x14ac:dyDescent="0.25">
      <c r="A20" s="1" t="s">
        <v>20</v>
      </c>
      <c r="B20" s="2" t="s">
        <v>1</v>
      </c>
      <c r="C20" s="33" t="s">
        <v>2</v>
      </c>
      <c r="D20" s="33"/>
      <c r="E20" s="34"/>
      <c r="F20" s="33" t="s">
        <v>3</v>
      </c>
      <c r="G20" s="33"/>
      <c r="H20" s="34"/>
      <c r="I20" s="33" t="s">
        <v>4</v>
      </c>
      <c r="J20" s="33"/>
      <c r="K20" s="34"/>
      <c r="L20" s="33" t="s">
        <v>30</v>
      </c>
      <c r="M20" s="33"/>
      <c r="N20" s="34"/>
      <c r="O20" s="33" t="s">
        <v>6</v>
      </c>
      <c r="P20" s="33"/>
      <c r="Q20" s="34"/>
      <c r="R20" s="3" t="s">
        <v>31</v>
      </c>
      <c r="S20" s="3" t="s">
        <v>7</v>
      </c>
      <c r="T20" s="2" t="s">
        <v>8</v>
      </c>
      <c r="U20" s="2" t="s">
        <v>9</v>
      </c>
      <c r="V20" s="4" t="s">
        <v>10</v>
      </c>
      <c r="X20" s="2" t="s">
        <v>14</v>
      </c>
      <c r="Y20" s="4" t="s">
        <v>16</v>
      </c>
    </row>
    <row r="21" spans="1:25" x14ac:dyDescent="0.25">
      <c r="A21" s="6" t="s">
        <v>21</v>
      </c>
      <c r="B21" s="7">
        <v>1</v>
      </c>
      <c r="C21" s="26">
        <f>SUM(('Colonies (R1)'!C21)*(10^6))*20</f>
        <v>80000000</v>
      </c>
      <c r="D21" s="26">
        <f>SUM(('Colonies (R1)'!D21)*(10^6))*20</f>
        <v>40000000</v>
      </c>
      <c r="E21" s="27">
        <f>SUM(('Colonies (R1)'!E21)*(10^6))*20</f>
        <v>60000000</v>
      </c>
      <c r="F21" s="26">
        <f>SUM(('Colonies (R1)'!F21)*(10^6))*20</f>
        <v>820000000</v>
      </c>
      <c r="G21" s="26">
        <f>SUM(('Colonies (R1)'!G21)*(10^6))*20</f>
        <v>1480000000</v>
      </c>
      <c r="H21" s="27">
        <f>SUM(('Colonies (R1)'!H21)*(10^6))*20</f>
        <v>1460000000</v>
      </c>
      <c r="I21" s="26">
        <f>SUM(('Colonies (R1)'!I21)*(10^6))*20</f>
        <v>20000000</v>
      </c>
      <c r="J21" s="26">
        <f>SUM(('Colonies (R1)'!J21)*(10^6))*20</f>
        <v>120000000</v>
      </c>
      <c r="K21" s="27">
        <f>SUM(('Colonies (R1)'!K21)*(10^6))*20</f>
        <v>20000000</v>
      </c>
      <c r="L21" s="26">
        <f>SUM(('Colonies (R1)'!L21)*(10^6))*20</f>
        <v>50000000</v>
      </c>
      <c r="M21" s="26">
        <f>SUM(('Colonies (R1)'!M21)*(10^6))*20</f>
        <v>80000000</v>
      </c>
      <c r="N21" s="27">
        <f>SUM(('Colonies (R1)'!N21)*(10^6))*20</f>
        <v>40000000</v>
      </c>
      <c r="O21" s="26">
        <f>SUM(('Colonies (R1)'!O21)*(10^6))*20</f>
        <v>870000000</v>
      </c>
      <c r="P21" s="26">
        <f>SUM(('Colonies (R1)'!P21)*(10^6))*20</f>
        <v>1560000000</v>
      </c>
      <c r="Q21" s="27">
        <f>SUM(('Colonies (R1)'!Q21)*(10^6))*20</f>
        <v>1500000000</v>
      </c>
      <c r="R21" s="18" t="s">
        <v>32</v>
      </c>
      <c r="S21" s="12">
        <v>6</v>
      </c>
      <c r="T21" s="27">
        <f>SUM(L21:N21)/3</f>
        <v>56666666.666666664</v>
      </c>
      <c r="U21" s="27">
        <f>SUM(F21:H21)/3</f>
        <v>1253333333.3333333</v>
      </c>
      <c r="V21" s="26">
        <f>SUM(O21:Q21)/3</f>
        <v>1310000000</v>
      </c>
      <c r="W21" s="8"/>
      <c r="X21" s="27">
        <f>_xlfn.STDEV.P(L21:N21)</f>
        <v>16996731.711975951</v>
      </c>
      <c r="Y21" s="26">
        <f>_xlfn.STDEV.P(F21:H21)</f>
        <v>306521704.86860394</v>
      </c>
    </row>
    <row r="22" spans="1:25" x14ac:dyDescent="0.25">
      <c r="A22" s="1"/>
      <c r="B22" s="7">
        <v>2</v>
      </c>
      <c r="C22" s="26">
        <f>SUM(('Colonies (R1)'!C22)*(10^5))*20</f>
        <v>4000000</v>
      </c>
      <c r="D22" s="26">
        <f>SUM(('Colonies (R1)'!D22)*(10^5))*20</f>
        <v>4000000</v>
      </c>
      <c r="E22" s="28">
        <f>SUM(('Colonies (R1)'!E22)*(10^5))*20</f>
        <v>2000000</v>
      </c>
      <c r="F22" s="26">
        <f>SUM(('Colonies (R1)'!F22)*(10^5))*20</f>
        <v>142000000</v>
      </c>
      <c r="G22" s="26">
        <f>SUM(('Colonies (R1)'!G22)*(10^5))*20</f>
        <v>136000000</v>
      </c>
      <c r="H22" s="28">
        <f>SUM(('Colonies (R1)'!H22)*(10^5))*20</f>
        <v>128000000</v>
      </c>
      <c r="I22" s="26">
        <f>SUM(('Colonies (R1)'!I22)*(10^5))*20</f>
        <v>2000000</v>
      </c>
      <c r="J22" s="26">
        <f>SUM(('Colonies (R1)'!J22)*(10^5))*20</f>
        <v>2000000</v>
      </c>
      <c r="K22" s="28">
        <f>SUM(('Colonies (R1)'!K22)*(10^5))*20</f>
        <v>2000000</v>
      </c>
      <c r="L22" s="26">
        <f>SUM(('Colonies (R1)'!L22)*(10^5))*20</f>
        <v>3000000</v>
      </c>
      <c r="M22" s="26">
        <f>SUM(('Colonies (R1)'!M22)*(10^5))*20</f>
        <v>3000000</v>
      </c>
      <c r="N22" s="28">
        <f>SUM(('Colonies (R1)'!N22)*(10^5))*20</f>
        <v>2000000</v>
      </c>
      <c r="O22" s="26">
        <f>SUM(('Colonies (R1)'!O22)*(10^5))*20</f>
        <v>145000000</v>
      </c>
      <c r="P22" s="26">
        <f>SUM(('Colonies (R1)'!P22)*(10^5))*20</f>
        <v>139000000</v>
      </c>
      <c r="Q22" s="28">
        <f>SUM(('Colonies (R1)'!Q22)*(10^5))*20</f>
        <v>130000000</v>
      </c>
      <c r="R22" s="7" t="s">
        <v>32</v>
      </c>
      <c r="S22" s="12">
        <v>5</v>
      </c>
      <c r="T22" s="28">
        <f t="shared" ref="T22:T27" si="10">SUM(L22:N22)/3</f>
        <v>2666666.6666666665</v>
      </c>
      <c r="U22" s="28">
        <f t="shared" ref="U22:U27" si="11">SUM(F22:H22)/3</f>
        <v>135333333.33333334</v>
      </c>
      <c r="V22" s="26">
        <f t="shared" ref="V22:V27" si="12">SUM(O22:Q22)/3</f>
        <v>138000000</v>
      </c>
      <c r="W22" s="8"/>
      <c r="X22" s="28">
        <f t="shared" ref="X22:X27" si="13">_xlfn.STDEV.P(L22:N22)</f>
        <v>471404.52079103171</v>
      </c>
      <c r="Y22" s="26">
        <f t="shared" ref="Y22:Y27" si="14">_xlfn.STDEV.P(F22:H22)</f>
        <v>5734883.5113617508</v>
      </c>
    </row>
    <row r="23" spans="1:25" x14ac:dyDescent="0.25">
      <c r="A23" s="1"/>
      <c r="B23" s="7">
        <v>3</v>
      </c>
      <c r="C23" s="26">
        <f>SUM(('Colonies (R1)'!C23)*(10^5))*20</f>
        <v>2000000</v>
      </c>
      <c r="D23" s="26">
        <f>SUM(('Colonies (R1)'!D23)*(10^5))*20</f>
        <v>4000000</v>
      </c>
      <c r="E23" s="28">
        <f>SUM(('Colonies (R1)'!E23)*(10^5))*20</f>
        <v>4000000</v>
      </c>
      <c r="F23" s="26">
        <f>SUM(('Colonies (R1)'!F23)*(10^5))*20</f>
        <v>490000000</v>
      </c>
      <c r="G23" s="26">
        <f>SUM(('Colonies (R1)'!G23)*(10^5))*20</f>
        <v>444000000</v>
      </c>
      <c r="H23" s="28">
        <f>SUM(('Colonies (R1)'!H23)*(10^5))*20</f>
        <v>438000000</v>
      </c>
      <c r="I23" s="26">
        <f>SUM(('Colonies (R1)'!I23)*(10^5))*20</f>
        <v>10000000</v>
      </c>
      <c r="J23" s="26">
        <f>SUM(('Colonies (R1)'!J23)*(10^5))*20</f>
        <v>16000000</v>
      </c>
      <c r="K23" s="28">
        <f>SUM(('Colonies (R1)'!K23)*(10^5))*20</f>
        <v>8000000</v>
      </c>
      <c r="L23" s="26">
        <f>SUM(('Colonies (R1)'!L23)*(10^5))*20</f>
        <v>6000000</v>
      </c>
      <c r="M23" s="26">
        <f>SUM(('Colonies (R1)'!M23)*(10^5))*20</f>
        <v>10000000</v>
      </c>
      <c r="N23" s="28">
        <f>SUM(('Colonies (R1)'!N23)*(10^5))*20</f>
        <v>6000000</v>
      </c>
      <c r="O23" s="26">
        <f>SUM(('Colonies (R1)'!O23)*(10^5))*20</f>
        <v>496000000</v>
      </c>
      <c r="P23" s="26">
        <f>SUM(('Colonies (R1)'!P23)*(10^5))*20</f>
        <v>454000000</v>
      </c>
      <c r="Q23" s="28">
        <f>SUM(('Colonies (R1)'!Q23)*(10^5))*20</f>
        <v>444000000</v>
      </c>
      <c r="R23" s="7" t="s">
        <v>32</v>
      </c>
      <c r="S23" s="12">
        <v>5</v>
      </c>
      <c r="T23" s="28">
        <f t="shared" si="10"/>
        <v>7333333.333333333</v>
      </c>
      <c r="U23" s="28">
        <f t="shared" si="11"/>
        <v>457333333.33333331</v>
      </c>
      <c r="V23" s="26">
        <f t="shared" si="12"/>
        <v>464666666.66666669</v>
      </c>
      <c r="W23" s="8"/>
      <c r="X23" s="28">
        <f t="shared" si="13"/>
        <v>1885618.0831641268</v>
      </c>
      <c r="Y23" s="26">
        <f t="shared" si="14"/>
        <v>23228335.186912458</v>
      </c>
    </row>
    <row r="24" spans="1:25" x14ac:dyDescent="0.25">
      <c r="A24" s="1"/>
      <c r="B24" s="7">
        <v>4</v>
      </c>
      <c r="C24" s="26">
        <f>SUM(('Colonies (R1)'!C24)*(10^5))*20</f>
        <v>4000000</v>
      </c>
      <c r="D24" s="26">
        <f>SUM(('Colonies (R1)'!D24)*(10^5))*20</f>
        <v>6000000</v>
      </c>
      <c r="E24" s="28">
        <f>SUM(('Colonies (R1)'!E24)*(10^5))*20</f>
        <v>2000000</v>
      </c>
      <c r="F24" s="26">
        <f>SUM(('Colonies (R1)'!F24)*(10^5))*20</f>
        <v>194000000</v>
      </c>
      <c r="G24" s="26">
        <f>SUM(('Colonies (R1)'!G24)*(10^5))*20</f>
        <v>172000000</v>
      </c>
      <c r="H24" s="28">
        <f>SUM(('Colonies (R1)'!H24)*(10^5))*20</f>
        <v>228000000</v>
      </c>
      <c r="I24" s="26">
        <f>SUM(('Colonies (R1)'!I24)*(10^5))*20</f>
        <v>10000000</v>
      </c>
      <c r="J24" s="26">
        <f>SUM(('Colonies (R1)'!J24)*(10^5))*20</f>
        <v>16000000</v>
      </c>
      <c r="K24" s="28">
        <f>SUM(('Colonies (R1)'!K24)*(10^5))*20</f>
        <v>14000000</v>
      </c>
      <c r="L24" s="26">
        <f>SUM(('Colonies (R1)'!L24)*(10^5))*20</f>
        <v>7000000</v>
      </c>
      <c r="M24" s="26">
        <f>SUM(('Colonies (R1)'!M24)*(10^5))*20</f>
        <v>11000000</v>
      </c>
      <c r="N24" s="28">
        <f>SUM(('Colonies (R1)'!N24)*(10^5))*20</f>
        <v>8000000</v>
      </c>
      <c r="O24" s="26">
        <f>SUM(('Colonies (R1)'!O24)*(10^5))*20</f>
        <v>201000000</v>
      </c>
      <c r="P24" s="26">
        <f>SUM(('Colonies (R1)'!P24)*(10^5))*20</f>
        <v>183000000</v>
      </c>
      <c r="Q24" s="28">
        <f>SUM(('Colonies (R1)'!Q24)*(10^5))*20</f>
        <v>236000000</v>
      </c>
      <c r="R24" s="7" t="s">
        <v>32</v>
      </c>
      <c r="S24" s="12">
        <v>5</v>
      </c>
      <c r="T24" s="28">
        <f t="shared" si="10"/>
        <v>8666666.666666666</v>
      </c>
      <c r="U24" s="28">
        <f t="shared" si="11"/>
        <v>198000000</v>
      </c>
      <c r="V24" s="26">
        <f t="shared" si="12"/>
        <v>206666666.66666666</v>
      </c>
      <c r="W24" s="8"/>
      <c r="X24" s="28">
        <f t="shared" si="13"/>
        <v>1699673.1711975948</v>
      </c>
      <c r="Y24" s="26">
        <f t="shared" si="14"/>
        <v>23036203.390894663</v>
      </c>
    </row>
    <row r="25" spans="1:25" x14ac:dyDescent="0.25">
      <c r="A25" s="1"/>
      <c r="B25" s="7">
        <v>5</v>
      </c>
      <c r="C25" s="26">
        <f>SUM(('Colonies (R1)'!C25)*(10^5))*20</f>
        <v>4000000</v>
      </c>
      <c r="D25" s="26">
        <f>SUM(('Colonies (R1)'!D25)*(10^5))*20</f>
        <v>6000000</v>
      </c>
      <c r="E25" s="28">
        <f>SUM(('Colonies (R1)'!E25)*(10^5))*20</f>
        <v>4000000</v>
      </c>
      <c r="F25" s="26">
        <f>SUM(('Colonies (R1)'!F25)*(10^5))*20</f>
        <v>72000000</v>
      </c>
      <c r="G25" s="26">
        <f>SUM(('Colonies (R1)'!G25)*(10^5))*20</f>
        <v>88000000</v>
      </c>
      <c r="H25" s="28">
        <f>SUM(('Colonies (R1)'!H25)*(10^5))*20</f>
        <v>46000000</v>
      </c>
      <c r="I25" s="26">
        <f>SUM(('Colonies (R1)'!I25)*(10^5))*20</f>
        <v>14000000</v>
      </c>
      <c r="J25" s="26">
        <f>SUM(('Colonies (R1)'!J25)*(10^5))*20</f>
        <v>10000000</v>
      </c>
      <c r="K25" s="28">
        <f>SUM(('Colonies (R1)'!K25)*(10^5))*20</f>
        <v>14000000</v>
      </c>
      <c r="L25" s="26">
        <f>SUM(('Colonies (R1)'!L25)*(10^5))*20</f>
        <v>9000000</v>
      </c>
      <c r="M25" s="26">
        <f>SUM(('Colonies (R1)'!M25)*(10^5))*20</f>
        <v>8000000</v>
      </c>
      <c r="N25" s="28">
        <f>SUM(('Colonies (R1)'!N25)*(10^5))*20</f>
        <v>9000000</v>
      </c>
      <c r="O25" s="26">
        <f>SUM(('Colonies (R1)'!O25)*(10^5))*20</f>
        <v>81000000</v>
      </c>
      <c r="P25" s="26">
        <f>SUM(('Colonies (R1)'!P25)*(10^5))*20</f>
        <v>96000000</v>
      </c>
      <c r="Q25" s="28">
        <f>SUM(('Colonies (R1)'!Q25)*(10^5))*20</f>
        <v>55000000</v>
      </c>
      <c r="R25" s="7" t="s">
        <v>32</v>
      </c>
      <c r="S25" s="12">
        <v>5</v>
      </c>
      <c r="T25" s="28">
        <f t="shared" si="10"/>
        <v>8666666.666666666</v>
      </c>
      <c r="U25" s="28">
        <f t="shared" si="11"/>
        <v>68666666.666666672</v>
      </c>
      <c r="V25" s="26">
        <f t="shared" si="12"/>
        <v>77333333.333333328</v>
      </c>
      <c r="W25" s="8"/>
      <c r="X25" s="28">
        <f t="shared" si="13"/>
        <v>471404.52079103171</v>
      </c>
      <c r="Y25" s="26">
        <f t="shared" si="14"/>
        <v>17307673.314329561</v>
      </c>
    </row>
    <row r="26" spans="1:25" x14ac:dyDescent="0.25">
      <c r="A26" s="1"/>
      <c r="B26" s="7">
        <v>6</v>
      </c>
      <c r="C26" s="26">
        <f>SUM(('Colonies (R1)'!C26)*(10^5))*20</f>
        <v>36000000</v>
      </c>
      <c r="D26" s="26">
        <f>SUM(('Colonies (R1)'!D26)*(10^5))*20</f>
        <v>34000000</v>
      </c>
      <c r="E26" s="28">
        <f>SUM(('Colonies (R1)'!E26)*(10^5))*20</f>
        <v>52000000</v>
      </c>
      <c r="F26" s="26">
        <f>SUM(('Colonies (R1)'!F26)*(10^5))*20</f>
        <v>496000000</v>
      </c>
      <c r="G26" s="26">
        <f>SUM(('Colonies (R1)'!G26)*(10^5))*20</f>
        <v>506000000</v>
      </c>
      <c r="H26" s="28">
        <f>SUM(('Colonies (R1)'!H26)*(10^5))*20</f>
        <v>468000000</v>
      </c>
      <c r="I26" s="26">
        <f>SUM(('Colonies (R1)'!I26)*(10^5))*20</f>
        <v>74000000</v>
      </c>
      <c r="J26" s="26">
        <f>SUM(('Colonies (R1)'!J26)*(10^5))*20</f>
        <v>88000000</v>
      </c>
      <c r="K26" s="28">
        <f>SUM(('Colonies (R1)'!K26)*(10^5))*20</f>
        <v>78000000</v>
      </c>
      <c r="L26" s="26">
        <f>SUM(('Colonies (R1)'!L26)*(10^5))*20</f>
        <v>55000000</v>
      </c>
      <c r="M26" s="26">
        <f>SUM(('Colonies (R1)'!M26)*(10^5))*20</f>
        <v>61000000</v>
      </c>
      <c r="N26" s="28">
        <f>SUM(('Colonies (R1)'!N26)*(10^5))*20</f>
        <v>65000000</v>
      </c>
      <c r="O26" s="26">
        <f>SUM(('Colonies (R1)'!O26)*(10^5))*20</f>
        <v>551000000</v>
      </c>
      <c r="P26" s="26">
        <f>SUM(('Colonies (R1)'!P26)*(10^5))*20</f>
        <v>567000000</v>
      </c>
      <c r="Q26" s="28">
        <f>SUM(('Colonies (R1)'!Q26)*(10^5))*20</f>
        <v>533000000</v>
      </c>
      <c r="R26" s="7" t="s">
        <v>32</v>
      </c>
      <c r="S26" s="12">
        <v>5</v>
      </c>
      <c r="T26" s="28">
        <f t="shared" si="10"/>
        <v>60333333.333333336</v>
      </c>
      <c r="U26" s="28">
        <f t="shared" si="11"/>
        <v>490000000</v>
      </c>
      <c r="V26" s="26">
        <f t="shared" si="12"/>
        <v>550333333.33333337</v>
      </c>
      <c r="W26" s="8"/>
      <c r="X26" s="28">
        <f t="shared" si="13"/>
        <v>4109609.335312651</v>
      </c>
      <c r="Y26" s="26">
        <f t="shared" si="14"/>
        <v>16083117.442419758</v>
      </c>
    </row>
    <row r="27" spans="1:25" x14ac:dyDescent="0.25">
      <c r="A27" s="1"/>
      <c r="B27" s="7">
        <v>7</v>
      </c>
      <c r="C27" s="26">
        <f>SUM(('Colonies (R1)'!C27)*(10^5))*20</f>
        <v>46000000</v>
      </c>
      <c r="D27" s="26">
        <f>SUM(('Colonies (R1)'!D27)*(10^5))*20</f>
        <v>4000000</v>
      </c>
      <c r="E27" s="28">
        <f>SUM(('Colonies (R1)'!E27)*(10^5))*20</f>
        <v>56000000</v>
      </c>
      <c r="F27" s="26">
        <f>SUM(('Colonies (R1)'!F27)*(10^5))*20</f>
        <v>356000000</v>
      </c>
      <c r="G27" s="26">
        <f>SUM(('Colonies (R1)'!G27)*(10^5))*20</f>
        <v>330000000</v>
      </c>
      <c r="H27" s="28">
        <f>SUM(('Colonies (R1)'!H27)*(10^5))*20</f>
        <v>408000000</v>
      </c>
      <c r="I27" s="26">
        <f>SUM(('Colonies (R1)'!I27)*(10^5))*20</f>
        <v>100000000</v>
      </c>
      <c r="J27" s="26">
        <f>SUM(('Colonies (R1)'!J27)*(10^5))*20</f>
        <v>92000000</v>
      </c>
      <c r="K27" s="28">
        <f>SUM(('Colonies (R1)'!K27)*(10^5))*20</f>
        <v>88000000</v>
      </c>
      <c r="L27" s="26">
        <f>SUM(('Colonies (R1)'!L27)*(10^5))*20</f>
        <v>73000000</v>
      </c>
      <c r="M27" s="26">
        <f>SUM(('Colonies (R1)'!M27)*(10^5))*20</f>
        <v>48000000</v>
      </c>
      <c r="N27" s="28">
        <f>SUM(('Colonies (R1)'!N27)*(10^5))*20</f>
        <v>72000000</v>
      </c>
      <c r="O27" s="26">
        <f>SUM(('Colonies (R1)'!O27)*(10^5))*20</f>
        <v>429000000</v>
      </c>
      <c r="P27" s="26">
        <f>SUM(('Colonies (R1)'!P27)*(10^5))*20</f>
        <v>378000000</v>
      </c>
      <c r="Q27" s="28">
        <f>SUM(('Colonies (R1)'!Q27)*(10^5))*20</f>
        <v>480000000</v>
      </c>
      <c r="R27" s="7" t="s">
        <v>32</v>
      </c>
      <c r="S27" s="12">
        <v>5</v>
      </c>
      <c r="T27" s="28">
        <f t="shared" si="10"/>
        <v>64333333.333333336</v>
      </c>
      <c r="U27" s="28">
        <f t="shared" si="11"/>
        <v>364666666.66666669</v>
      </c>
      <c r="V27" s="26">
        <f t="shared" si="12"/>
        <v>429000000</v>
      </c>
      <c r="W27" s="8"/>
      <c r="X27" s="28">
        <f t="shared" si="13"/>
        <v>11556623.882239811</v>
      </c>
      <c r="Y27" s="26">
        <f t="shared" si="14"/>
        <v>32427697.352040827</v>
      </c>
    </row>
    <row r="28" spans="1:25" x14ac:dyDescent="0.25">
      <c r="A28" s="1"/>
    </row>
    <row r="29" spans="1:25" x14ac:dyDescent="0.25">
      <c r="A29" s="1" t="s">
        <v>22</v>
      </c>
      <c r="B29" s="2" t="s">
        <v>1</v>
      </c>
      <c r="C29" s="33" t="s">
        <v>2</v>
      </c>
      <c r="D29" s="33"/>
      <c r="E29" s="34"/>
      <c r="F29" s="33" t="s">
        <v>3</v>
      </c>
      <c r="G29" s="33"/>
      <c r="H29" s="34"/>
      <c r="I29" s="33" t="s">
        <v>4</v>
      </c>
      <c r="J29" s="33"/>
      <c r="K29" s="34"/>
      <c r="L29" s="33" t="s">
        <v>30</v>
      </c>
      <c r="M29" s="33"/>
      <c r="N29" s="34"/>
      <c r="O29" s="33" t="s">
        <v>6</v>
      </c>
      <c r="P29" s="33"/>
      <c r="Q29" s="34"/>
      <c r="R29" s="3" t="s">
        <v>31</v>
      </c>
      <c r="S29" s="3" t="s">
        <v>7</v>
      </c>
      <c r="T29" s="2" t="s">
        <v>8</v>
      </c>
      <c r="U29" s="2" t="s">
        <v>9</v>
      </c>
      <c r="V29" s="4" t="s">
        <v>10</v>
      </c>
      <c r="X29" s="2" t="s">
        <v>14</v>
      </c>
      <c r="Y29" s="4" t="s">
        <v>16</v>
      </c>
    </row>
    <row r="30" spans="1:25" x14ac:dyDescent="0.25">
      <c r="A30" s="6" t="s">
        <v>23</v>
      </c>
      <c r="B30" s="7">
        <v>1</v>
      </c>
      <c r="C30" s="26">
        <f>SUM(('Colonies (R1)'!C30)*(10^6))*20</f>
        <v>120000000</v>
      </c>
      <c r="D30" s="26">
        <f>SUM(('Colonies (R1)'!D30)*(10^6))*20</f>
        <v>80000000</v>
      </c>
      <c r="E30" s="27">
        <f>SUM(('Colonies (R1)'!E30)*(10^6))*20</f>
        <v>60000000</v>
      </c>
      <c r="F30" s="26">
        <f>SUM(('Colonies (R1)'!F30)*(10^6))*20</f>
        <v>1400000000</v>
      </c>
      <c r="G30" s="26">
        <f>SUM(('Colonies (R1)'!G30)*(10^6))*20</f>
        <v>1540000000</v>
      </c>
      <c r="H30" s="27">
        <f>SUM(('Colonies (R1)'!H30)*(10^6))*20</f>
        <v>1240000000</v>
      </c>
      <c r="I30" s="26">
        <f>SUM(('Colonies (R1)'!I30)*(10^6))*20</f>
        <v>100000000</v>
      </c>
      <c r="J30" s="26">
        <f>SUM(('Colonies (R1)'!J30)*(10^6))*20</f>
        <v>100000000</v>
      </c>
      <c r="K30" s="27">
        <f>SUM(('Colonies (R1)'!K30)*(10^6))*20</f>
        <v>80000000</v>
      </c>
      <c r="L30" s="26">
        <f>SUM(('Colonies (R1)'!L30)*(10^6))*20</f>
        <v>110000000</v>
      </c>
      <c r="M30" s="26">
        <f>SUM(('Colonies (R1)'!M30)*(10^6))*20</f>
        <v>90000000</v>
      </c>
      <c r="N30" s="27">
        <f>SUM(('Colonies (R1)'!N30)*(10^6))*20</f>
        <v>70000000</v>
      </c>
      <c r="O30" s="26">
        <f>SUM(('Colonies (R1)'!O30)*(10^6))*20</f>
        <v>1510000000</v>
      </c>
      <c r="P30" s="26">
        <f>SUM(('Colonies (R1)'!P30)*(10^6))*20</f>
        <v>1630000000</v>
      </c>
      <c r="Q30" s="27">
        <f>SUM(('Colonies (R1)'!Q30)*(10^6))*20</f>
        <v>1310000000</v>
      </c>
      <c r="R30" s="18" t="s">
        <v>32</v>
      </c>
      <c r="S30" s="12">
        <v>6</v>
      </c>
      <c r="T30" s="27">
        <f>SUM(L30:N30)/3</f>
        <v>90000000</v>
      </c>
      <c r="U30" s="27">
        <f>SUM(F30:H30)/3</f>
        <v>1393333333.3333333</v>
      </c>
      <c r="V30" s="26">
        <f>SUM(O30:Q30)/3</f>
        <v>1483333333.3333333</v>
      </c>
      <c r="W30" s="8"/>
      <c r="X30" s="27">
        <f>_xlfn.STDEV.P(L30:N30)</f>
        <v>16329931.618554519</v>
      </c>
      <c r="Y30" s="26">
        <f>_xlfn.STDEV.P(F30:H30)</f>
        <v>122565175.40566824</v>
      </c>
    </row>
    <row r="31" spans="1:25" x14ac:dyDescent="0.25">
      <c r="A31" s="1"/>
      <c r="B31" s="7">
        <v>2</v>
      </c>
      <c r="C31" s="26">
        <f>SUM(('Colonies (R1)'!C31)*(10^5))*20</f>
        <v>2000000</v>
      </c>
      <c r="D31" s="26">
        <f>SUM(('Colonies (R1)'!D31)*(10^5))*20</f>
        <v>4000000</v>
      </c>
      <c r="E31" s="28">
        <f>SUM(('Colonies (R1)'!E31)*(10^5))*20</f>
        <v>8000000</v>
      </c>
      <c r="F31" s="26">
        <f>SUM(('Colonies (R1)'!F31)*(10^5))*20</f>
        <v>126000000</v>
      </c>
      <c r="G31" s="26">
        <f>SUM(('Colonies (R1)'!G31)*(10^5))*20</f>
        <v>148000000</v>
      </c>
      <c r="H31" s="28">
        <f>SUM(('Colonies (R1)'!H31)*(10^5))*20</f>
        <v>100000000</v>
      </c>
      <c r="I31" s="26">
        <f>SUM(('Colonies (R1)'!I31)*(10^5))*20</f>
        <v>8000000</v>
      </c>
      <c r="J31" s="26">
        <f>SUM(('Colonies (R1)'!J31)*(10^5))*20</f>
        <v>2000000</v>
      </c>
      <c r="K31" s="28">
        <f>SUM(('Colonies (R1)'!K31)*(10^5))*20</f>
        <v>2000000</v>
      </c>
      <c r="L31" s="26">
        <f>SUM(('Colonies (R1)'!L31)*(10^5))*20</f>
        <v>5000000</v>
      </c>
      <c r="M31" s="26">
        <f>SUM(('Colonies (R1)'!M31)*(10^5))*20</f>
        <v>3000000</v>
      </c>
      <c r="N31" s="28">
        <f>SUM(('Colonies (R1)'!N31)*(10^5))*20</f>
        <v>5000000</v>
      </c>
      <c r="O31" s="26">
        <f>SUM(('Colonies (R1)'!O31)*(10^5))*20</f>
        <v>131000000</v>
      </c>
      <c r="P31" s="26">
        <f>SUM(('Colonies (R1)'!P31)*(10^5))*20</f>
        <v>151000000</v>
      </c>
      <c r="Q31" s="28">
        <f>SUM(('Colonies (R1)'!Q31)*(10^5))*20</f>
        <v>105000000</v>
      </c>
      <c r="R31" s="7" t="s">
        <v>32</v>
      </c>
      <c r="S31" s="12">
        <v>5</v>
      </c>
      <c r="T31" s="28">
        <f t="shared" ref="T31:T36" si="15">SUM(L31:N31)/3</f>
        <v>4333333.333333333</v>
      </c>
      <c r="U31" s="28">
        <f t="shared" ref="U31:U36" si="16">SUM(F31:H31)/3</f>
        <v>124666666.66666667</v>
      </c>
      <c r="V31" s="26">
        <f t="shared" ref="V31:V36" si="17">SUM(O31:Q31)/3</f>
        <v>129000000</v>
      </c>
      <c r="W31" s="8"/>
      <c r="X31" s="28">
        <f t="shared" ref="X31:X36" si="18">_xlfn.STDEV.P(L31:N31)</f>
        <v>942809.04158206342</v>
      </c>
      <c r="Y31" s="26">
        <f t="shared" ref="Y31:Y36" si="19">_xlfn.STDEV.P(F31:H31)</f>
        <v>19618585.292749546</v>
      </c>
    </row>
    <row r="32" spans="1:25" x14ac:dyDescent="0.25">
      <c r="A32" s="1"/>
      <c r="B32" s="7">
        <v>3</v>
      </c>
      <c r="C32" s="26">
        <f>SUM(('Colonies (R1)'!C32)*(10^5))*20</f>
        <v>2000000</v>
      </c>
      <c r="D32" s="26">
        <f>SUM(('Colonies (R1)'!D32)*(10^5))*20</f>
        <v>6000000</v>
      </c>
      <c r="E32" s="28">
        <f>SUM(('Colonies (R1)'!E32)*(10^5))*20</f>
        <v>8000000</v>
      </c>
      <c r="F32" s="26">
        <f>SUM(('Colonies (R1)'!F32)*(10^5))*20</f>
        <v>450000000</v>
      </c>
      <c r="G32" s="26">
        <f>SUM(('Colonies (R1)'!G32)*(10^5))*20</f>
        <v>466000000</v>
      </c>
      <c r="H32" s="28">
        <f>SUM(('Colonies (R1)'!H32)*(10^5))*20</f>
        <v>426000000</v>
      </c>
      <c r="I32" s="26">
        <f>SUM(('Colonies (R1)'!I32)*(10^5))*20</f>
        <v>30000000</v>
      </c>
      <c r="J32" s="26">
        <f>SUM(('Colonies (R1)'!J32)*(10^5))*20</f>
        <v>12000000</v>
      </c>
      <c r="K32" s="28">
        <f>SUM(('Colonies (R1)'!K32)*(10^5))*20</f>
        <v>20000000</v>
      </c>
      <c r="L32" s="26">
        <f>SUM(('Colonies (R1)'!L32)*(10^5))*20</f>
        <v>16000000</v>
      </c>
      <c r="M32" s="26">
        <f>SUM(('Colonies (R1)'!M32)*(10^5))*20</f>
        <v>9000000</v>
      </c>
      <c r="N32" s="28">
        <f>SUM(('Colonies (R1)'!N32)*(10^5))*20</f>
        <v>14000000</v>
      </c>
      <c r="O32" s="26">
        <f>SUM(('Colonies (R1)'!O32)*(10^5))*20</f>
        <v>466000000</v>
      </c>
      <c r="P32" s="26">
        <f>SUM(('Colonies (R1)'!P32)*(10^5))*20</f>
        <v>475000000</v>
      </c>
      <c r="Q32" s="28">
        <f>SUM(('Colonies (R1)'!Q32)*(10^5))*20</f>
        <v>440000000</v>
      </c>
      <c r="R32" s="7" t="s">
        <v>32</v>
      </c>
      <c r="S32" s="12">
        <v>5</v>
      </c>
      <c r="T32" s="28">
        <f t="shared" si="15"/>
        <v>13000000</v>
      </c>
      <c r="U32" s="28">
        <f t="shared" si="16"/>
        <v>447333333.33333331</v>
      </c>
      <c r="V32" s="26">
        <f t="shared" si="17"/>
        <v>460333333.33333331</v>
      </c>
      <c r="W32" s="8"/>
      <c r="X32" s="28">
        <f t="shared" si="18"/>
        <v>2943920.2887759488</v>
      </c>
      <c r="Y32" s="26">
        <f t="shared" si="19"/>
        <v>16438437.341250604</v>
      </c>
    </row>
    <row r="33" spans="1:25" x14ac:dyDescent="0.25">
      <c r="A33" s="1"/>
      <c r="B33" s="7">
        <v>4</v>
      </c>
      <c r="C33" s="26">
        <f>SUM(('Colonies (R1)'!C33)*(10^5))*20</f>
        <v>2000000</v>
      </c>
      <c r="D33" s="26">
        <f>SUM(('Colonies (R1)'!D33)*(10^5))*20</f>
        <v>8000000</v>
      </c>
      <c r="E33" s="28">
        <f>SUM(('Colonies (R1)'!E33)*(10^5))*20</f>
        <v>4000000</v>
      </c>
      <c r="F33" s="26">
        <f>SUM(('Colonies (R1)'!F33)*(10^5))*20</f>
        <v>226000000</v>
      </c>
      <c r="G33" s="26">
        <f>SUM(('Colonies (R1)'!G33)*(10^5))*20</f>
        <v>206000000</v>
      </c>
      <c r="H33" s="28">
        <f>SUM(('Colonies (R1)'!H33)*(10^5))*20</f>
        <v>282000000</v>
      </c>
      <c r="I33" s="26">
        <f>SUM(('Colonies (R1)'!I33)*(10^5))*20</f>
        <v>18000000</v>
      </c>
      <c r="J33" s="26">
        <f>SUM(('Colonies (R1)'!J33)*(10^5))*20</f>
        <v>18000000</v>
      </c>
      <c r="K33" s="28">
        <f>SUM(('Colonies (R1)'!K33)*(10^5))*20</f>
        <v>14000000</v>
      </c>
      <c r="L33" s="26">
        <f>SUM(('Colonies (R1)'!L33)*(10^5))*20</f>
        <v>10000000</v>
      </c>
      <c r="M33" s="26">
        <f>SUM(('Colonies (R1)'!M33)*(10^5))*20</f>
        <v>13000000</v>
      </c>
      <c r="N33" s="28">
        <f>SUM(('Colonies (R1)'!N33)*(10^5))*20</f>
        <v>9000000</v>
      </c>
      <c r="O33" s="26">
        <f>SUM(('Colonies (R1)'!O33)*(10^5))*20</f>
        <v>236000000</v>
      </c>
      <c r="P33" s="26">
        <f>SUM(('Colonies (R1)'!P33)*(10^5))*20</f>
        <v>219000000</v>
      </c>
      <c r="Q33" s="28">
        <f>SUM(('Colonies (R1)'!Q33)*(10^5))*20</f>
        <v>291000000</v>
      </c>
      <c r="R33" s="7" t="s">
        <v>32</v>
      </c>
      <c r="S33" s="12">
        <v>5</v>
      </c>
      <c r="T33" s="28">
        <f t="shared" si="15"/>
        <v>10666666.666666666</v>
      </c>
      <c r="U33" s="28">
        <f t="shared" si="16"/>
        <v>238000000</v>
      </c>
      <c r="V33" s="26">
        <f t="shared" si="17"/>
        <v>248666666.66666666</v>
      </c>
      <c r="W33" s="8"/>
      <c r="X33" s="28">
        <f t="shared" si="18"/>
        <v>1699673.1711975948</v>
      </c>
      <c r="Y33" s="26">
        <f t="shared" si="19"/>
        <v>32166234.884839516</v>
      </c>
    </row>
    <row r="34" spans="1:25" x14ac:dyDescent="0.25">
      <c r="A34" s="1"/>
      <c r="B34" s="7">
        <v>5</v>
      </c>
      <c r="C34" s="26">
        <f>SUM(('Colonies (R1)'!C34)*(10^5))*20</f>
        <v>6000000</v>
      </c>
      <c r="D34" s="26">
        <f>SUM(('Colonies (R1)'!D34)*(10^5))*20</f>
        <v>6000000</v>
      </c>
      <c r="E34" s="28">
        <f>SUM(('Colonies (R1)'!E34)*(10^5))*20</f>
        <v>8000000</v>
      </c>
      <c r="F34" s="26">
        <f>SUM(('Colonies (R1)'!F34)*(10^5))*20</f>
        <v>86000000</v>
      </c>
      <c r="G34" s="26">
        <f>SUM(('Colonies (R1)'!G34)*(10^5))*20</f>
        <v>76000000</v>
      </c>
      <c r="H34" s="28">
        <f>SUM(('Colonies (R1)'!H34)*(10^5))*20</f>
        <v>104000000</v>
      </c>
      <c r="I34" s="26">
        <f>SUM(('Colonies (R1)'!I34)*(10^5))*20</f>
        <v>32000000</v>
      </c>
      <c r="J34" s="26">
        <f>SUM(('Colonies (R1)'!J34)*(10^5))*20</f>
        <v>12000000</v>
      </c>
      <c r="K34" s="28">
        <f>SUM(('Colonies (R1)'!K34)*(10^5))*20</f>
        <v>30000000</v>
      </c>
      <c r="L34" s="26">
        <f>SUM(('Colonies (R1)'!L34)*(10^5))*20</f>
        <v>19000000</v>
      </c>
      <c r="M34" s="26">
        <f>SUM(('Colonies (R1)'!M34)*(10^5))*20</f>
        <v>9000000</v>
      </c>
      <c r="N34" s="28">
        <f>SUM(('Colonies (R1)'!N34)*(10^5))*20</f>
        <v>19000000</v>
      </c>
      <c r="O34" s="26">
        <f>SUM(('Colonies (R1)'!O34)*(10^5))*20</f>
        <v>105000000</v>
      </c>
      <c r="P34" s="26">
        <f>SUM(('Colonies (R1)'!P34)*(10^5))*20</f>
        <v>85000000</v>
      </c>
      <c r="Q34" s="28">
        <f>SUM(('Colonies (R1)'!Q34)*(10^5))*20</f>
        <v>123000000</v>
      </c>
      <c r="R34" s="7" t="s">
        <v>32</v>
      </c>
      <c r="S34" s="12">
        <v>5</v>
      </c>
      <c r="T34" s="28">
        <f t="shared" si="15"/>
        <v>15666666.666666666</v>
      </c>
      <c r="U34" s="28">
        <f t="shared" si="16"/>
        <v>88666666.666666672</v>
      </c>
      <c r="V34" s="26">
        <f t="shared" si="17"/>
        <v>104333333.33333333</v>
      </c>
      <c r="W34" s="8"/>
      <c r="X34" s="28">
        <f t="shared" si="18"/>
        <v>4714045.207910317</v>
      </c>
      <c r="Y34" s="26">
        <f t="shared" si="19"/>
        <v>11585431.464655178</v>
      </c>
    </row>
    <row r="35" spans="1:25" x14ac:dyDescent="0.25">
      <c r="A35" s="1"/>
      <c r="B35" s="7">
        <v>6</v>
      </c>
      <c r="C35" s="26">
        <f>SUM(('Colonies (R1)'!C35)*(10^5))*20</f>
        <v>56000000</v>
      </c>
      <c r="D35" s="26">
        <f>SUM(('Colonies (R1)'!D35)*(10^5))*20</f>
        <v>82000000</v>
      </c>
      <c r="E35" s="28">
        <f>SUM(('Colonies (R1)'!E35)*(10^5))*20</f>
        <v>64000000</v>
      </c>
      <c r="F35" s="26">
        <f>SUM(('Colonies (R1)'!F35)*(10^5))*20</f>
        <v>370000000</v>
      </c>
      <c r="G35" s="26">
        <f>SUM(('Colonies (R1)'!G35)*(10^5))*20</f>
        <v>320000000</v>
      </c>
      <c r="H35" s="28">
        <f>SUM(('Colonies (R1)'!H35)*(10^5))*20</f>
        <v>392000000</v>
      </c>
      <c r="I35" s="26">
        <f>SUM(('Colonies (R1)'!I35)*(10^5))*20</f>
        <v>112000000</v>
      </c>
      <c r="J35" s="26">
        <f>SUM(('Colonies (R1)'!J35)*(10^5))*20</f>
        <v>104000000</v>
      </c>
      <c r="K35" s="28">
        <f>SUM(('Colonies (R1)'!K35)*(10^5))*20</f>
        <v>104000000</v>
      </c>
      <c r="L35" s="26">
        <f>SUM(('Colonies (R1)'!L35)*(10^5))*20</f>
        <v>84000000</v>
      </c>
      <c r="M35" s="26">
        <f>SUM(('Colonies (R1)'!M35)*(10^5))*20</f>
        <v>93000000</v>
      </c>
      <c r="N35" s="28">
        <f>SUM(('Colonies (R1)'!N35)*(10^5))*20</f>
        <v>84000000</v>
      </c>
      <c r="O35" s="26">
        <f>SUM(('Colonies (R1)'!O35)*(10^5))*20</f>
        <v>454000000</v>
      </c>
      <c r="P35" s="26">
        <f>SUM(('Colonies (R1)'!P35)*(10^5))*20</f>
        <v>413000000</v>
      </c>
      <c r="Q35" s="28">
        <f>SUM(('Colonies (R1)'!Q35)*(10^5))*20</f>
        <v>476000000</v>
      </c>
      <c r="R35" s="7" t="s">
        <v>32</v>
      </c>
      <c r="S35" s="12">
        <v>5</v>
      </c>
      <c r="T35" s="28">
        <f t="shared" si="15"/>
        <v>87000000</v>
      </c>
      <c r="U35" s="28">
        <f t="shared" si="16"/>
        <v>360666666.66666669</v>
      </c>
      <c r="V35" s="26">
        <f t="shared" si="17"/>
        <v>447666666.66666669</v>
      </c>
      <c r="W35" s="8"/>
      <c r="X35" s="28">
        <f t="shared" si="18"/>
        <v>4242640.6871192856</v>
      </c>
      <c r="Y35" s="26">
        <f t="shared" si="19"/>
        <v>30125662.740520012</v>
      </c>
    </row>
    <row r="36" spans="1:25" x14ac:dyDescent="0.25">
      <c r="A36" s="1"/>
      <c r="B36" s="7">
        <v>7</v>
      </c>
      <c r="C36" s="26">
        <f>SUM(('Colonies (R1)'!C36)*(10^5))*20</f>
        <v>60000000</v>
      </c>
      <c r="D36" s="26">
        <f>SUM(('Colonies (R1)'!D36)*(10^5))*20</f>
        <v>46000000</v>
      </c>
      <c r="E36" s="28">
        <f>SUM(('Colonies (R1)'!E36)*(10^5))*20</f>
        <v>62000000</v>
      </c>
      <c r="F36" s="26">
        <f>SUM(('Colonies (R1)'!F36)*(10^5))*20</f>
        <v>338000000</v>
      </c>
      <c r="G36" s="26">
        <f>SUM(('Colonies (R1)'!G36)*(10^5))*20</f>
        <v>334000000</v>
      </c>
      <c r="H36" s="28">
        <f>SUM(('Colonies (R1)'!H36)*(10^5))*20</f>
        <v>394000000</v>
      </c>
      <c r="I36" s="26">
        <f>SUM(('Colonies (R1)'!I36)*(10^5))*20</f>
        <v>156000000</v>
      </c>
      <c r="J36" s="26">
        <f>SUM(('Colonies (R1)'!J36)*(10^5))*20</f>
        <v>124000000</v>
      </c>
      <c r="K36" s="28">
        <f>SUM(('Colonies (R1)'!K36)*(10^5))*20</f>
        <v>142000000</v>
      </c>
      <c r="L36" s="26">
        <f>SUM(('Colonies (R1)'!L36)*(10^5))*20</f>
        <v>108000000</v>
      </c>
      <c r="M36" s="26">
        <f>SUM(('Colonies (R1)'!M36)*(10^5))*20</f>
        <v>85000000</v>
      </c>
      <c r="N36" s="28">
        <f>SUM(('Colonies (R1)'!N36)*(10^5))*20</f>
        <v>102000000</v>
      </c>
      <c r="O36" s="26">
        <f>SUM(('Colonies (R1)'!O36)*(10^5))*20</f>
        <v>446000000</v>
      </c>
      <c r="P36" s="26">
        <f>SUM(('Colonies (R1)'!P36)*(10^5))*20</f>
        <v>419000000</v>
      </c>
      <c r="Q36" s="28">
        <f>SUM(('Colonies (R1)'!Q36)*(10^5))*20</f>
        <v>496000000</v>
      </c>
      <c r="R36" s="7" t="s">
        <v>32</v>
      </c>
      <c r="S36" s="12">
        <v>5</v>
      </c>
      <c r="T36" s="28">
        <f t="shared" si="15"/>
        <v>98333333.333333328</v>
      </c>
      <c r="U36" s="28">
        <f t="shared" si="16"/>
        <v>355333333.33333331</v>
      </c>
      <c r="V36" s="26">
        <f t="shared" si="17"/>
        <v>453666666.66666669</v>
      </c>
      <c r="W36" s="8"/>
      <c r="X36" s="28">
        <f t="shared" si="18"/>
        <v>9741092.7974683046</v>
      </c>
      <c r="Y36" s="26">
        <f t="shared" si="19"/>
        <v>27390184.77889885</v>
      </c>
    </row>
    <row r="37" spans="1:25" x14ac:dyDescent="0.25">
      <c r="A37" s="1"/>
    </row>
    <row r="38" spans="1:25" x14ac:dyDescent="0.25">
      <c r="A38" s="1" t="s">
        <v>24</v>
      </c>
      <c r="B38" s="2" t="s">
        <v>1</v>
      </c>
      <c r="C38" s="33" t="s">
        <v>2</v>
      </c>
      <c r="D38" s="33"/>
      <c r="E38" s="34"/>
      <c r="F38" s="33" t="s">
        <v>3</v>
      </c>
      <c r="G38" s="33"/>
      <c r="H38" s="34"/>
      <c r="I38" s="33" t="s">
        <v>4</v>
      </c>
      <c r="J38" s="33"/>
      <c r="K38" s="34"/>
      <c r="L38" s="33" t="s">
        <v>30</v>
      </c>
      <c r="M38" s="33"/>
      <c r="N38" s="34"/>
      <c r="O38" s="33" t="s">
        <v>6</v>
      </c>
      <c r="P38" s="33"/>
      <c r="Q38" s="34"/>
      <c r="R38" s="3" t="s">
        <v>31</v>
      </c>
      <c r="S38" s="3" t="s">
        <v>7</v>
      </c>
      <c r="T38" s="2" t="s">
        <v>8</v>
      </c>
      <c r="U38" s="2" t="s">
        <v>9</v>
      </c>
      <c r="V38" s="4" t="s">
        <v>10</v>
      </c>
      <c r="X38" s="2" t="s">
        <v>14</v>
      </c>
      <c r="Y38" s="4" t="s">
        <v>16</v>
      </c>
    </row>
    <row r="39" spans="1:25" x14ac:dyDescent="0.25">
      <c r="A39" s="6" t="s">
        <v>25</v>
      </c>
      <c r="B39" s="7">
        <v>1</v>
      </c>
      <c r="C39" s="26">
        <f>SUM(('Colonies (R1)'!C39)*(10^6))*20</f>
        <v>60000000</v>
      </c>
      <c r="D39" s="26">
        <f>SUM(('Colonies (R1)'!D39)*(10^6))*20</f>
        <v>20000000</v>
      </c>
      <c r="E39" s="27">
        <f>SUM(('Colonies (R1)'!E39)*(10^6))*20</f>
        <v>20000000</v>
      </c>
      <c r="F39" s="26">
        <f>SUM(('Colonies (R1)'!F39)*(10^6))*20</f>
        <v>1580000000</v>
      </c>
      <c r="G39" s="26">
        <f>SUM(('Colonies (R1)'!G39)*(10^6))*20</f>
        <v>1500000000</v>
      </c>
      <c r="H39" s="27">
        <f>SUM(('Colonies (R1)'!H39)*(10^6))*20</f>
        <v>1320000000</v>
      </c>
      <c r="I39" s="26">
        <f>SUM(('Colonies (R1)'!I39)*(10^6))*20</f>
        <v>60000000</v>
      </c>
      <c r="J39" s="26">
        <f>SUM(('Colonies (R1)'!J39)*(10^6))*20</f>
        <v>20000000</v>
      </c>
      <c r="K39" s="27">
        <f>SUM(('Colonies (R1)'!K39)*(10^6))*20</f>
        <v>100000000</v>
      </c>
      <c r="L39" s="26">
        <f>SUM(('Colonies (R1)'!L39)*(10^6))*20</f>
        <v>60000000</v>
      </c>
      <c r="M39" s="26">
        <f>SUM(('Colonies (R1)'!M39)*(10^6))*20</f>
        <v>20000000</v>
      </c>
      <c r="N39" s="27">
        <f>SUM(('Colonies (R1)'!N39)*(10^6))*20</f>
        <v>60000000</v>
      </c>
      <c r="O39" s="26">
        <f>SUM(('Colonies (R1)'!O39)*(10^6))*20</f>
        <v>1640000000</v>
      </c>
      <c r="P39" s="26">
        <f>SUM(('Colonies (R1)'!P39)*(10^6))*20</f>
        <v>1520000000</v>
      </c>
      <c r="Q39" s="27">
        <f>SUM(('Colonies (R1)'!Q39)*(10^6))*20</f>
        <v>1380000000</v>
      </c>
      <c r="R39" s="18" t="s">
        <v>32</v>
      </c>
      <c r="S39" s="12">
        <v>6</v>
      </c>
      <c r="T39" s="27">
        <f>SUM(L39:N39)/3</f>
        <v>46666666.666666664</v>
      </c>
      <c r="U39" s="27">
        <f>SUM(F39:H39)/3</f>
        <v>1466666666.6666667</v>
      </c>
      <c r="V39" s="26">
        <f>SUM(O39:Q39)/3</f>
        <v>1513333333.3333333</v>
      </c>
      <c r="W39" s="8"/>
      <c r="X39" s="27">
        <f>_xlfn.STDEV.P(L39:N39)</f>
        <v>18856180.831641268</v>
      </c>
      <c r="Y39" s="26">
        <f>_xlfn.STDEV.P(F39:H39)</f>
        <v>108730042.86866727</v>
      </c>
    </row>
    <row r="40" spans="1:25" x14ac:dyDescent="0.25">
      <c r="A40" s="1"/>
      <c r="B40" s="7">
        <v>2</v>
      </c>
      <c r="C40" s="26">
        <f>SUM(('Colonies (R1)'!C40)*(10^5))*20</f>
        <v>4000000</v>
      </c>
      <c r="D40" s="26">
        <f>SUM(('Colonies (R1)'!D40)*(10^5))*20</f>
        <v>10000000</v>
      </c>
      <c r="E40" s="28">
        <f>SUM(('Colonies (R1)'!E40)*(10^5))*20</f>
        <v>4000000</v>
      </c>
      <c r="F40" s="26">
        <f>SUM(('Colonies (R1)'!F40)*(10^5))*20</f>
        <v>120000000</v>
      </c>
      <c r="G40" s="26">
        <f>SUM(('Colonies (R1)'!G40)*(10^5))*20</f>
        <v>124000000</v>
      </c>
      <c r="H40" s="28">
        <f>SUM(('Colonies (R1)'!H40)*(10^5))*20</f>
        <v>120000000</v>
      </c>
      <c r="I40" s="26">
        <f>SUM(('Colonies (R1)'!I40)*(10^5))*20</f>
        <v>2000000</v>
      </c>
      <c r="J40" s="26">
        <f>SUM(('Colonies (R1)'!J40)*(10^5))*20</f>
        <v>2000000</v>
      </c>
      <c r="K40" s="28">
        <f>SUM(('Colonies (R1)'!K40)*(10^5))*20</f>
        <v>4000000</v>
      </c>
      <c r="L40" s="26">
        <f>SUM(('Colonies (R1)'!L40)*(10^5))*20</f>
        <v>3000000</v>
      </c>
      <c r="M40" s="26">
        <f>SUM(('Colonies (R1)'!M40)*(10^5))*20</f>
        <v>6000000</v>
      </c>
      <c r="N40" s="28">
        <f>SUM(('Colonies (R1)'!N40)*(10^5))*20</f>
        <v>4000000</v>
      </c>
      <c r="O40" s="26">
        <f>SUM(('Colonies (R1)'!O40)*(10^5))*20</f>
        <v>123000000</v>
      </c>
      <c r="P40" s="26">
        <f>SUM(('Colonies (R1)'!P40)*(10^5))*20</f>
        <v>130000000</v>
      </c>
      <c r="Q40" s="28">
        <f>SUM(('Colonies (R1)'!Q40)*(10^5))*20</f>
        <v>124000000</v>
      </c>
      <c r="R40" s="7" t="s">
        <v>32</v>
      </c>
      <c r="S40" s="12">
        <v>5</v>
      </c>
      <c r="T40" s="28">
        <f t="shared" ref="T40:T45" si="20">SUM(L40:N40)/3</f>
        <v>4333333.333333333</v>
      </c>
      <c r="U40" s="28">
        <f t="shared" ref="U40:U45" si="21">SUM(F40:H40)/3</f>
        <v>121333333.33333333</v>
      </c>
      <c r="V40" s="26">
        <f t="shared" ref="V40:V45" si="22">SUM(O40:Q40)/3</f>
        <v>125666666.66666667</v>
      </c>
      <c r="W40" s="8"/>
      <c r="X40" s="28">
        <f t="shared" ref="X40:X45" si="23">_xlfn.STDEV.P(L40:N40)</f>
        <v>1247219.1289246471</v>
      </c>
      <c r="Y40" s="26">
        <f t="shared" ref="Y40:Y45" si="24">_xlfn.STDEV.P(F40:H40)</f>
        <v>1885618.0831641268</v>
      </c>
    </row>
    <row r="41" spans="1:25" x14ac:dyDescent="0.25">
      <c r="A41" s="1"/>
      <c r="B41" s="7">
        <v>3</v>
      </c>
      <c r="C41" s="26">
        <f>SUM(('Colonies (R1)'!C41)*(10^5))*20</f>
        <v>4000000</v>
      </c>
      <c r="D41" s="26">
        <f>SUM(('Colonies (R1)'!D41)*(10^5))*20</f>
        <v>6000000</v>
      </c>
      <c r="E41" s="28">
        <f>SUM(('Colonies (R1)'!E41)*(10^5))*20</f>
        <v>2000000</v>
      </c>
      <c r="F41" s="26">
        <f>SUM(('Colonies (R1)'!F41)*(10^5))*20</f>
        <v>462000000</v>
      </c>
      <c r="G41" s="26">
        <f>SUM(('Colonies (R1)'!G41)*(10^5))*20</f>
        <v>488000000</v>
      </c>
      <c r="H41" s="28">
        <f>SUM(('Colonies (R1)'!H41)*(10^5))*20</f>
        <v>414000000</v>
      </c>
      <c r="I41" s="26">
        <f>SUM(('Colonies (R1)'!I41)*(10^5))*20</f>
        <v>4000000</v>
      </c>
      <c r="J41" s="26">
        <f>SUM(('Colonies (R1)'!J41)*(10^5))*20</f>
        <v>6000000</v>
      </c>
      <c r="K41" s="28">
        <f>SUM(('Colonies (R1)'!K41)*(10^5))*20</f>
        <v>4000000</v>
      </c>
      <c r="L41" s="26">
        <f>SUM(('Colonies (R1)'!L41)*(10^5))*20</f>
        <v>4000000</v>
      </c>
      <c r="M41" s="26">
        <f>SUM(('Colonies (R1)'!M41)*(10^5))*20</f>
        <v>6000000</v>
      </c>
      <c r="N41" s="28">
        <f>SUM(('Colonies (R1)'!N41)*(10^5))*20</f>
        <v>3000000</v>
      </c>
      <c r="O41" s="26">
        <f>SUM(('Colonies (R1)'!O41)*(10^5))*20</f>
        <v>466000000</v>
      </c>
      <c r="P41" s="26">
        <f>SUM(('Colonies (R1)'!P41)*(10^5))*20</f>
        <v>494000000</v>
      </c>
      <c r="Q41" s="28">
        <f>SUM(('Colonies (R1)'!Q41)*(10^5))*20</f>
        <v>417000000</v>
      </c>
      <c r="R41" s="7" t="s">
        <v>32</v>
      </c>
      <c r="S41" s="12">
        <v>5</v>
      </c>
      <c r="T41" s="28">
        <f t="shared" si="20"/>
        <v>4333333.333333333</v>
      </c>
      <c r="U41" s="28">
        <f t="shared" si="21"/>
        <v>454666666.66666669</v>
      </c>
      <c r="V41" s="26">
        <f t="shared" si="22"/>
        <v>459000000</v>
      </c>
      <c r="W41" s="8"/>
      <c r="X41" s="28">
        <f t="shared" si="23"/>
        <v>1247219.1289246471</v>
      </c>
      <c r="Y41" s="26">
        <f t="shared" si="24"/>
        <v>30652170.486860398</v>
      </c>
    </row>
    <row r="42" spans="1:25" x14ac:dyDescent="0.25">
      <c r="A42" s="1"/>
      <c r="B42" s="7">
        <v>4</v>
      </c>
      <c r="C42" s="26">
        <f>SUM(('Colonies (R1)'!C42)*(10^5))*20</f>
        <v>2000000</v>
      </c>
      <c r="D42" s="26">
        <f>SUM(('Colonies (R1)'!D42)*(10^5))*20</f>
        <v>10000000</v>
      </c>
      <c r="E42" s="28">
        <f>SUM(('Colonies (R1)'!E42)*(10^5))*20</f>
        <v>4000000</v>
      </c>
      <c r="F42" s="26">
        <f>SUM(('Colonies (R1)'!F42)*(10^5))*20</f>
        <v>236000000</v>
      </c>
      <c r="G42" s="26">
        <f>SUM(('Colonies (R1)'!G42)*(10^5))*20</f>
        <v>224000000</v>
      </c>
      <c r="H42" s="28">
        <f>SUM(('Colonies (R1)'!H42)*(10^5))*20</f>
        <v>220000000</v>
      </c>
      <c r="I42" s="26">
        <f>SUM(('Colonies (R1)'!I42)*(10^5))*20</f>
        <v>2000000</v>
      </c>
      <c r="J42" s="26">
        <f>SUM(('Colonies (R1)'!J42)*(10^5))*20</f>
        <v>2000000</v>
      </c>
      <c r="K42" s="28">
        <f>SUM(('Colonies (R1)'!K42)*(10^5))*20</f>
        <v>6000000</v>
      </c>
      <c r="L42" s="26">
        <f>SUM(('Colonies (R1)'!L42)*(10^5))*20</f>
        <v>2000000</v>
      </c>
      <c r="M42" s="26">
        <f>SUM(('Colonies (R1)'!M42)*(10^5))*20</f>
        <v>6000000</v>
      </c>
      <c r="N42" s="28">
        <f>SUM(('Colonies (R1)'!N42)*(10^5))*20</f>
        <v>5000000</v>
      </c>
      <c r="O42" s="26">
        <f>SUM(('Colonies (R1)'!O42)*(10^5))*20</f>
        <v>238000000</v>
      </c>
      <c r="P42" s="26">
        <f>SUM(('Colonies (R1)'!P42)*(10^5))*20</f>
        <v>230000000</v>
      </c>
      <c r="Q42" s="28">
        <f>SUM(('Colonies (R1)'!Q42)*(10^5))*20</f>
        <v>225000000</v>
      </c>
      <c r="R42" s="7" t="s">
        <v>32</v>
      </c>
      <c r="S42" s="12">
        <v>5</v>
      </c>
      <c r="T42" s="28">
        <f t="shared" si="20"/>
        <v>4333333.333333333</v>
      </c>
      <c r="U42" s="28">
        <f t="shared" si="21"/>
        <v>226666666.66666666</v>
      </c>
      <c r="V42" s="26">
        <f t="shared" si="22"/>
        <v>231000000</v>
      </c>
      <c r="W42" s="8"/>
      <c r="X42" s="28">
        <f t="shared" si="23"/>
        <v>1699673.1711975948</v>
      </c>
      <c r="Y42" s="26">
        <f t="shared" si="24"/>
        <v>6798692.6847903803</v>
      </c>
    </row>
    <row r="43" spans="1:25" x14ac:dyDescent="0.25">
      <c r="A43" s="1"/>
      <c r="B43" s="7">
        <v>5</v>
      </c>
      <c r="C43" s="26">
        <f>SUM(('Colonies (R1)'!C43)*(10^5))*20</f>
        <v>2000000</v>
      </c>
      <c r="D43" s="26">
        <f>SUM(('Colonies (R1)'!D43)*(10^5))*20</f>
        <v>8000000</v>
      </c>
      <c r="E43" s="28">
        <f>SUM(('Colonies (R1)'!E43)*(10^5))*20</f>
        <v>4000000</v>
      </c>
      <c r="F43" s="26">
        <f>SUM(('Colonies (R1)'!F43)*(10^5))*20</f>
        <v>78000000</v>
      </c>
      <c r="G43" s="26">
        <f>SUM(('Colonies (R1)'!G43)*(10^5))*20</f>
        <v>88000000</v>
      </c>
      <c r="H43" s="28">
        <f>SUM(('Colonies (R1)'!H43)*(10^5))*20</f>
        <v>98000000</v>
      </c>
      <c r="I43" s="26">
        <f>SUM(('Colonies (R1)'!I43)*(10^5))*20</f>
        <v>10000000</v>
      </c>
      <c r="J43" s="26">
        <f>SUM(('Colonies (R1)'!J43)*(10^5))*20</f>
        <v>6000000</v>
      </c>
      <c r="K43" s="28">
        <f>SUM(('Colonies (R1)'!K43)*(10^5))*20</f>
        <v>8000000</v>
      </c>
      <c r="L43" s="26">
        <f>SUM(('Colonies (R1)'!L43)*(10^5))*20</f>
        <v>6000000</v>
      </c>
      <c r="M43" s="26">
        <f>SUM(('Colonies (R1)'!M43)*(10^5))*20</f>
        <v>7000000</v>
      </c>
      <c r="N43" s="28">
        <f>SUM(('Colonies (R1)'!N43)*(10^5))*20</f>
        <v>6000000</v>
      </c>
      <c r="O43" s="26">
        <f>SUM(('Colonies (R1)'!O43)*(10^5))*20</f>
        <v>84000000</v>
      </c>
      <c r="P43" s="26">
        <f>SUM(('Colonies (R1)'!P43)*(10^5))*20</f>
        <v>95000000</v>
      </c>
      <c r="Q43" s="28">
        <f>SUM(('Colonies (R1)'!Q43)*(10^5))*20</f>
        <v>104000000</v>
      </c>
      <c r="R43" s="7" t="s">
        <v>32</v>
      </c>
      <c r="S43" s="12">
        <v>5</v>
      </c>
      <c r="T43" s="28">
        <f t="shared" si="20"/>
        <v>6333333.333333333</v>
      </c>
      <c r="U43" s="28">
        <f t="shared" si="21"/>
        <v>88000000</v>
      </c>
      <c r="V43" s="26">
        <f t="shared" si="22"/>
        <v>94333333.333333328</v>
      </c>
      <c r="W43" s="8"/>
      <c r="X43" s="28">
        <f t="shared" si="23"/>
        <v>471404.52079103171</v>
      </c>
      <c r="Y43" s="26">
        <f t="shared" si="24"/>
        <v>8164965.8092772597</v>
      </c>
    </row>
    <row r="44" spans="1:25" x14ac:dyDescent="0.25">
      <c r="A44" s="1"/>
      <c r="B44" s="7">
        <v>6</v>
      </c>
      <c r="C44" s="26">
        <f>SUM(('Colonies (R1)'!C44)*(10^5))*20</f>
        <v>8000000</v>
      </c>
      <c r="D44" s="26">
        <f>SUM(('Colonies (R1)'!D44)*(10^5))*20</f>
        <v>16000000</v>
      </c>
      <c r="E44" s="28">
        <f>SUM(('Colonies (R1)'!E44)*(10^5))*20</f>
        <v>16000000</v>
      </c>
      <c r="F44" s="26">
        <f>SUM(('Colonies (R1)'!F44)*(10^5))*20</f>
        <v>482000000</v>
      </c>
      <c r="G44" s="26">
        <f>SUM(('Colonies (R1)'!G44)*(10^5))*20</f>
        <v>416000000</v>
      </c>
      <c r="H44" s="28">
        <f>SUM(('Colonies (R1)'!H44)*(10^5))*20</f>
        <v>522000000</v>
      </c>
      <c r="I44" s="26">
        <f>SUM(('Colonies (R1)'!I44)*(10^5))*20</f>
        <v>32000000</v>
      </c>
      <c r="J44" s="26">
        <f>SUM(('Colonies (R1)'!J44)*(10^5))*20</f>
        <v>26000000</v>
      </c>
      <c r="K44" s="28">
        <f>SUM(('Colonies (R1)'!K44)*(10^5))*20</f>
        <v>50000000</v>
      </c>
      <c r="L44" s="26">
        <f>SUM(('Colonies (R1)'!L44)*(10^5))*20</f>
        <v>20000000</v>
      </c>
      <c r="M44" s="26">
        <f>SUM(('Colonies (R1)'!M44)*(10^5))*20</f>
        <v>21000000</v>
      </c>
      <c r="N44" s="28">
        <f>SUM(('Colonies (R1)'!N44)*(10^5))*20</f>
        <v>33000000</v>
      </c>
      <c r="O44" s="26">
        <f>SUM(('Colonies (R1)'!O44)*(10^5))*20</f>
        <v>502000000</v>
      </c>
      <c r="P44" s="26">
        <f>SUM(('Colonies (R1)'!P44)*(10^5))*20</f>
        <v>437000000</v>
      </c>
      <c r="Q44" s="28">
        <f>SUM(('Colonies (R1)'!Q44)*(10^5))*20</f>
        <v>555000000</v>
      </c>
      <c r="R44" s="7" t="s">
        <v>32</v>
      </c>
      <c r="S44" s="12">
        <v>5</v>
      </c>
      <c r="T44" s="28">
        <f t="shared" si="20"/>
        <v>24666666.666666668</v>
      </c>
      <c r="U44" s="28">
        <f t="shared" si="21"/>
        <v>473333333.33333331</v>
      </c>
      <c r="V44" s="26">
        <f t="shared" si="22"/>
        <v>498000000</v>
      </c>
      <c r="W44" s="8"/>
      <c r="X44" s="28">
        <f t="shared" si="23"/>
        <v>5906681.7155564502</v>
      </c>
      <c r="Y44" s="26">
        <f t="shared" si="24"/>
        <v>43706089.07489004</v>
      </c>
    </row>
    <row r="45" spans="1:25" x14ac:dyDescent="0.25">
      <c r="A45" s="1"/>
      <c r="B45" s="7">
        <v>7</v>
      </c>
      <c r="C45" s="26">
        <f>SUM(('Colonies (R1)'!C45)*(10^5))*20</f>
        <v>20000000</v>
      </c>
      <c r="D45" s="26">
        <f>SUM(('Colonies (R1)'!D45)*(10^5))*20</f>
        <v>12000000</v>
      </c>
      <c r="E45" s="28">
        <f>SUM(('Colonies (R1)'!E45)*(10^5))*20</f>
        <v>22000000</v>
      </c>
      <c r="F45" s="26">
        <f>SUM(('Colonies (R1)'!F45)*(10^5))*20</f>
        <v>426000000</v>
      </c>
      <c r="G45" s="26">
        <f>SUM(('Colonies (R1)'!G45)*(10^5))*20</f>
        <v>462000000</v>
      </c>
      <c r="H45" s="28">
        <f>SUM(('Colonies (R1)'!H45)*(10^5))*20</f>
        <v>438000000</v>
      </c>
      <c r="I45" s="26">
        <f>SUM(('Colonies (R1)'!I45)*(10^5))*20</f>
        <v>36000000</v>
      </c>
      <c r="J45" s="26">
        <f>SUM(('Colonies (R1)'!J45)*(10^5))*20</f>
        <v>44000000</v>
      </c>
      <c r="K45" s="28">
        <f>SUM(('Colonies (R1)'!K45)*(10^5))*20</f>
        <v>44000000</v>
      </c>
      <c r="L45" s="26">
        <f>SUM(('Colonies (R1)'!L45)*(10^5))*20</f>
        <v>28000000</v>
      </c>
      <c r="M45" s="26">
        <f>SUM(('Colonies (R1)'!M45)*(10^5))*20</f>
        <v>28000000</v>
      </c>
      <c r="N45" s="28">
        <f>SUM(('Colonies (R1)'!N45)*(10^5))*20</f>
        <v>33000000</v>
      </c>
      <c r="O45" s="26">
        <f>SUM(('Colonies (R1)'!O45)*(10^5))*20</f>
        <v>454000000</v>
      </c>
      <c r="P45" s="26">
        <f>SUM(('Colonies (R1)'!P45)*(10^5))*20</f>
        <v>490000000</v>
      </c>
      <c r="Q45" s="28">
        <f>SUM(('Colonies (R1)'!Q45)*(10^5))*20</f>
        <v>471000000</v>
      </c>
      <c r="R45" s="7" t="s">
        <v>32</v>
      </c>
      <c r="S45" s="12">
        <v>5</v>
      </c>
      <c r="T45" s="28">
        <f t="shared" si="20"/>
        <v>29666666.666666668</v>
      </c>
      <c r="U45" s="28">
        <f t="shared" si="21"/>
        <v>442000000</v>
      </c>
      <c r="V45" s="26">
        <f t="shared" si="22"/>
        <v>471666666.66666669</v>
      </c>
      <c r="W45" s="8"/>
      <c r="X45" s="28">
        <f t="shared" si="23"/>
        <v>2357022.6039551585</v>
      </c>
      <c r="Y45" s="26">
        <f t="shared" si="24"/>
        <v>14966629.547095766</v>
      </c>
    </row>
    <row r="46" spans="1:25" x14ac:dyDescent="0.25">
      <c r="A46" s="1"/>
    </row>
    <row r="47" spans="1:25" x14ac:dyDescent="0.25">
      <c r="A47" s="1" t="s">
        <v>26</v>
      </c>
      <c r="B47" s="2" t="s">
        <v>1</v>
      </c>
      <c r="C47" s="33" t="s">
        <v>2</v>
      </c>
      <c r="D47" s="33"/>
      <c r="E47" s="34"/>
      <c r="F47" s="33" t="s">
        <v>3</v>
      </c>
      <c r="G47" s="33"/>
      <c r="H47" s="34"/>
      <c r="I47" s="33" t="s">
        <v>4</v>
      </c>
      <c r="J47" s="33"/>
      <c r="K47" s="34"/>
      <c r="L47" s="33" t="s">
        <v>30</v>
      </c>
      <c r="M47" s="33"/>
      <c r="N47" s="34"/>
      <c r="O47" s="33" t="s">
        <v>6</v>
      </c>
      <c r="P47" s="33"/>
      <c r="Q47" s="34"/>
      <c r="R47" s="3" t="s">
        <v>31</v>
      </c>
      <c r="S47" s="3" t="s">
        <v>7</v>
      </c>
      <c r="T47" s="2" t="s">
        <v>8</v>
      </c>
      <c r="U47" s="2" t="s">
        <v>9</v>
      </c>
      <c r="V47" s="4" t="s">
        <v>10</v>
      </c>
      <c r="X47" s="2" t="s">
        <v>14</v>
      </c>
      <c r="Y47" s="4" t="s">
        <v>16</v>
      </c>
    </row>
    <row r="48" spans="1:25" x14ac:dyDescent="0.25">
      <c r="A48" s="6" t="s">
        <v>27</v>
      </c>
      <c r="B48" s="7">
        <v>1</v>
      </c>
      <c r="C48" s="26">
        <f>SUM(('Colonies (R1)'!C48)*(10^6))*20</f>
        <v>160000000</v>
      </c>
      <c r="D48" s="26">
        <f>SUM(('Colonies (R1)'!D48)*(10^6))*20</f>
        <v>100000000</v>
      </c>
      <c r="E48" s="27">
        <f>SUM(('Colonies (R1)'!E48)*(10^6))*20</f>
        <v>80000000</v>
      </c>
      <c r="F48" s="26">
        <f>SUM(('Colonies (R1)'!F48)*(10^6))*20</f>
        <v>900000000</v>
      </c>
      <c r="G48" s="26">
        <f>SUM(('Colonies (R1)'!G48)*(10^6))*20</f>
        <v>920000000</v>
      </c>
      <c r="H48" s="27">
        <f>SUM(('Colonies (R1)'!H48)*(10^6))*20</f>
        <v>840000000</v>
      </c>
      <c r="I48" s="26">
        <f>SUM(('Colonies (R1)'!I48)*(10^6))*20</f>
        <v>100000000</v>
      </c>
      <c r="J48" s="26">
        <f>SUM(('Colonies (R1)'!J48)*(10^6))*20</f>
        <v>140000000</v>
      </c>
      <c r="K48" s="27">
        <f>SUM(('Colonies (R1)'!K48)*(10^6))*20</f>
        <v>140000000</v>
      </c>
      <c r="L48" s="26">
        <f>SUM(('Colonies (R1)'!L48)*(10^6))*20</f>
        <v>130000000</v>
      </c>
      <c r="M48" s="26">
        <f>SUM(('Colonies (R1)'!M48)*(10^6))*20</f>
        <v>120000000</v>
      </c>
      <c r="N48" s="27">
        <f>SUM(('Colonies (R1)'!N48)*(10^6))*20</f>
        <v>110000000</v>
      </c>
      <c r="O48" s="26">
        <f>SUM(('Colonies (R1)'!O48)*(10^6))*20</f>
        <v>1030000000</v>
      </c>
      <c r="P48" s="26">
        <f>SUM(('Colonies (R1)'!P48)*(10^6))*20</f>
        <v>1040000000</v>
      </c>
      <c r="Q48" s="27">
        <f>SUM(('Colonies (R1)'!Q48)*(10^6))*20</f>
        <v>950000000</v>
      </c>
      <c r="R48" s="18" t="s">
        <v>32</v>
      </c>
      <c r="S48" s="12">
        <v>6</v>
      </c>
      <c r="T48" s="27">
        <f>SUM(L48:N48)/3</f>
        <v>120000000</v>
      </c>
      <c r="U48" s="27">
        <f>SUM(F48:H48)/3</f>
        <v>886666666.66666663</v>
      </c>
      <c r="V48" s="26">
        <f>SUM(O48:Q48)/3</f>
        <v>1006666666.6666666</v>
      </c>
      <c r="W48" s="8"/>
      <c r="X48" s="27">
        <f>_xlfn.STDEV.P(L48:N48)</f>
        <v>8164965.8092772597</v>
      </c>
      <c r="Y48" s="26">
        <f>_xlfn.STDEV.P(F48:H48)</f>
        <v>33993463.423951901</v>
      </c>
    </row>
    <row r="49" spans="1:25" x14ac:dyDescent="0.25">
      <c r="A49" s="1"/>
      <c r="B49" s="7">
        <v>2</v>
      </c>
      <c r="C49" s="26">
        <f>SUM(('Colonies (R1)'!C49)*(10^5))*20</f>
        <v>6000000</v>
      </c>
      <c r="D49" s="26">
        <f>SUM(('Colonies (R1)'!D49)*(10^5))*20</f>
        <v>2000000</v>
      </c>
      <c r="E49" s="28">
        <f>SUM(('Colonies (R1)'!E49)*(10^5))*20</f>
        <v>8000000</v>
      </c>
      <c r="F49" s="26">
        <f>SUM(('Colonies (R1)'!F49)*(10^5))*20</f>
        <v>104000000</v>
      </c>
      <c r="G49" s="26">
        <f>SUM(('Colonies (R1)'!G49)*(10^5))*20</f>
        <v>98000000</v>
      </c>
      <c r="H49" s="28">
        <f>SUM(('Colonies (R1)'!H49)*(10^5))*20</f>
        <v>118000000</v>
      </c>
      <c r="I49" s="26">
        <f>SUM(('Colonies (R1)'!I49)*(10^5))*20</f>
        <v>10000000</v>
      </c>
      <c r="J49" s="26">
        <f>SUM(('Colonies (R1)'!J49)*(10^5))*20</f>
        <v>12000000</v>
      </c>
      <c r="K49" s="28">
        <f>SUM(('Colonies (R1)'!K49)*(10^5))*20</f>
        <v>24000000</v>
      </c>
      <c r="L49" s="26">
        <f>SUM(('Colonies (R1)'!L49)*(10^5))*20</f>
        <v>8000000</v>
      </c>
      <c r="M49" s="26">
        <f>SUM(('Colonies (R1)'!M49)*(10^5))*20</f>
        <v>7000000</v>
      </c>
      <c r="N49" s="28">
        <f>SUM(('Colonies (R1)'!N49)*(10^5))*20</f>
        <v>16000000</v>
      </c>
      <c r="O49" s="26">
        <f>SUM(('Colonies (R1)'!O49)*(10^5))*20</f>
        <v>112000000</v>
      </c>
      <c r="P49" s="26">
        <f>SUM(('Colonies (R1)'!P49)*(10^5))*20</f>
        <v>105000000</v>
      </c>
      <c r="Q49" s="28">
        <f>SUM(('Colonies (R1)'!Q49)*(10^5))*20</f>
        <v>134000000</v>
      </c>
      <c r="R49" s="7" t="s">
        <v>32</v>
      </c>
      <c r="S49" s="12">
        <v>5</v>
      </c>
      <c r="T49" s="28">
        <f t="shared" ref="T49:T54" si="25">SUM(L49:N49)/3</f>
        <v>10333333.333333334</v>
      </c>
      <c r="U49" s="28">
        <f t="shared" ref="U49:U54" si="26">SUM(F49:H49)/3</f>
        <v>106666666.66666667</v>
      </c>
      <c r="V49" s="26">
        <f t="shared" ref="V49:V54" si="27">SUM(O49:Q49)/3</f>
        <v>117000000</v>
      </c>
      <c r="W49" s="8"/>
      <c r="X49" s="28">
        <f t="shared" ref="X49:X54" si="28">_xlfn.STDEV.P(L49:N49)</f>
        <v>4027681.991198191</v>
      </c>
      <c r="Y49" s="26">
        <f t="shared" ref="Y49:Y54" si="29">_xlfn.STDEV.P(F49:H49)</f>
        <v>8379870.0599843571</v>
      </c>
    </row>
    <row r="50" spans="1:25" x14ac:dyDescent="0.25">
      <c r="A50" s="1"/>
      <c r="B50" s="7">
        <v>3</v>
      </c>
      <c r="C50" s="26">
        <f>SUM(('Colonies (R1)'!C50)*(10^5))*20</f>
        <v>16000000</v>
      </c>
      <c r="D50" s="26">
        <f>SUM(('Colonies (R1)'!D50)*(10^5))*20</f>
        <v>8000000</v>
      </c>
      <c r="E50" s="28">
        <f>SUM(('Colonies (R1)'!E50)*(10^5))*20</f>
        <v>12000000</v>
      </c>
      <c r="F50" s="26">
        <f>SUM(('Colonies (R1)'!F50)*(10^5))*20</f>
        <v>614000000</v>
      </c>
      <c r="G50" s="26">
        <f>SUM(('Colonies (R1)'!G50)*(10^5))*20</f>
        <v>588000000</v>
      </c>
      <c r="H50" s="28">
        <f>SUM(('Colonies (R1)'!H50)*(10^5))*20</f>
        <v>556000000</v>
      </c>
      <c r="I50" s="26">
        <f>SUM(('Colonies (R1)'!I50)*(10^5))*20</f>
        <v>22000000</v>
      </c>
      <c r="J50" s="26">
        <f>SUM(('Colonies (R1)'!J50)*(10^5))*20</f>
        <v>40000000</v>
      </c>
      <c r="K50" s="28">
        <f>SUM(('Colonies (R1)'!K50)*(10^5))*20</f>
        <v>40000000</v>
      </c>
      <c r="L50" s="26">
        <f>SUM(('Colonies (R1)'!L50)*(10^5))*20</f>
        <v>19000000</v>
      </c>
      <c r="M50" s="26">
        <f>SUM(('Colonies (R1)'!M50)*(10^5))*20</f>
        <v>24000000</v>
      </c>
      <c r="N50" s="28">
        <f>SUM(('Colonies (R1)'!N50)*(10^5))*20</f>
        <v>26000000</v>
      </c>
      <c r="O50" s="26">
        <f>SUM(('Colonies (R1)'!O50)*(10^5))*20</f>
        <v>633000000</v>
      </c>
      <c r="P50" s="26">
        <f>SUM(('Colonies (R1)'!P50)*(10^5))*20</f>
        <v>612000000</v>
      </c>
      <c r="Q50" s="28">
        <f>SUM(('Colonies (R1)'!Q50)*(10^5))*20</f>
        <v>582000000</v>
      </c>
      <c r="R50" s="7" t="s">
        <v>32</v>
      </c>
      <c r="S50" s="12">
        <v>5</v>
      </c>
      <c r="T50" s="28">
        <f t="shared" si="25"/>
        <v>23000000</v>
      </c>
      <c r="U50" s="28">
        <f t="shared" si="26"/>
        <v>586000000</v>
      </c>
      <c r="V50" s="26">
        <f t="shared" si="27"/>
        <v>609000000</v>
      </c>
      <c r="W50" s="8"/>
      <c r="X50" s="28">
        <f t="shared" si="28"/>
        <v>2943920.2887759488</v>
      </c>
      <c r="Y50" s="26">
        <f t="shared" si="29"/>
        <v>23720595.832876261</v>
      </c>
    </row>
    <row r="51" spans="1:25" x14ac:dyDescent="0.25">
      <c r="A51" s="1"/>
      <c r="B51" s="7">
        <v>4</v>
      </c>
      <c r="C51" s="26">
        <f>SUM(('Colonies (R1)'!C51)*(10^5))*20</f>
        <v>4000000</v>
      </c>
      <c r="D51" s="26">
        <f>SUM(('Colonies (R1)'!D51)*(10^5))*20</f>
        <v>2000000</v>
      </c>
      <c r="E51" s="28">
        <f>SUM(('Colonies (R1)'!E51)*(10^5))*20</f>
        <v>10000000</v>
      </c>
      <c r="F51" s="26">
        <f>SUM(('Colonies (R1)'!F51)*(10^5))*20</f>
        <v>332000000</v>
      </c>
      <c r="G51" s="26">
        <f>SUM(('Colonies (R1)'!G51)*(10^5))*20</f>
        <v>294000000</v>
      </c>
      <c r="H51" s="28">
        <f>SUM(('Colonies (R1)'!H51)*(10^5))*20</f>
        <v>278000000</v>
      </c>
      <c r="I51" s="26">
        <f>SUM(('Colonies (R1)'!I51)*(10^5))*20</f>
        <v>26000000</v>
      </c>
      <c r="J51" s="26">
        <f>SUM(('Colonies (R1)'!J51)*(10^5))*20</f>
        <v>26000000</v>
      </c>
      <c r="K51" s="28">
        <f>SUM(('Colonies (R1)'!K51)*(10^5))*20</f>
        <v>34000000</v>
      </c>
      <c r="L51" s="26">
        <f>SUM(('Colonies (R1)'!L51)*(10^5))*20</f>
        <v>15000000</v>
      </c>
      <c r="M51" s="26">
        <f>SUM(('Colonies (R1)'!M51)*(10^5))*20</f>
        <v>14000000</v>
      </c>
      <c r="N51" s="28">
        <f>SUM(('Colonies (R1)'!N51)*(10^5))*20</f>
        <v>22000000</v>
      </c>
      <c r="O51" s="26">
        <f>SUM(('Colonies (R1)'!O51)*(10^5))*20</f>
        <v>347000000</v>
      </c>
      <c r="P51" s="26">
        <f>SUM(('Colonies (R1)'!P51)*(10^5))*20</f>
        <v>308000000</v>
      </c>
      <c r="Q51" s="28">
        <f>SUM(('Colonies (R1)'!Q51)*(10^5))*20</f>
        <v>300000000</v>
      </c>
      <c r="R51" s="7" t="s">
        <v>32</v>
      </c>
      <c r="S51" s="12">
        <v>5</v>
      </c>
      <c r="T51" s="28">
        <f t="shared" si="25"/>
        <v>17000000</v>
      </c>
      <c r="U51" s="28">
        <f t="shared" si="26"/>
        <v>301333333.33333331</v>
      </c>
      <c r="V51" s="26">
        <f t="shared" si="27"/>
        <v>318333333.33333331</v>
      </c>
      <c r="W51" s="8"/>
      <c r="X51" s="28">
        <f t="shared" si="28"/>
        <v>3559026.0840104371</v>
      </c>
      <c r="Y51" s="26">
        <f t="shared" si="29"/>
        <v>22647050.335284036</v>
      </c>
    </row>
    <row r="52" spans="1:25" x14ac:dyDescent="0.25">
      <c r="A52" s="1"/>
      <c r="B52" s="7">
        <v>5</v>
      </c>
      <c r="C52" s="26">
        <f>SUM(('Colonies (R1)'!C52)*(10^5))*20</f>
        <v>10000000</v>
      </c>
      <c r="D52" s="26">
        <f>SUM(('Colonies (R1)'!D52)*(10^5))*20</f>
        <v>4000000</v>
      </c>
      <c r="E52" s="28">
        <f>SUM(('Colonies (R1)'!E52)*(10^5))*20</f>
        <v>6000000</v>
      </c>
      <c r="F52" s="26">
        <f>SUM(('Colonies (R1)'!F52)*(10^5))*20</f>
        <v>96000000</v>
      </c>
      <c r="G52" s="26">
        <f>SUM(('Colonies (R1)'!G52)*(10^5))*20</f>
        <v>106000000</v>
      </c>
      <c r="H52" s="28">
        <f>SUM(('Colonies (R1)'!H52)*(10^5))*20</f>
        <v>118000000</v>
      </c>
      <c r="I52" s="26">
        <f>SUM(('Colonies (R1)'!I52)*(10^5))*20</f>
        <v>24000000</v>
      </c>
      <c r="J52" s="26">
        <f>SUM(('Colonies (R1)'!J52)*(10^5))*20</f>
        <v>26000000</v>
      </c>
      <c r="K52" s="28">
        <f>SUM(('Colonies (R1)'!K52)*(10^5))*20</f>
        <v>22000000</v>
      </c>
      <c r="L52" s="26">
        <f>SUM(('Colonies (R1)'!L52)*(10^5))*20</f>
        <v>17000000</v>
      </c>
      <c r="M52" s="26">
        <f>SUM(('Colonies (R1)'!M52)*(10^5))*20</f>
        <v>15000000</v>
      </c>
      <c r="N52" s="28">
        <f>SUM(('Colonies (R1)'!N52)*(10^5))*20</f>
        <v>14000000</v>
      </c>
      <c r="O52" s="26">
        <f>SUM(('Colonies (R1)'!O52)*(10^5))*20</f>
        <v>113000000</v>
      </c>
      <c r="P52" s="26">
        <f>SUM(('Colonies (R1)'!P52)*(10^5))*20</f>
        <v>121000000</v>
      </c>
      <c r="Q52" s="28">
        <f>SUM(('Colonies (R1)'!Q52)*(10^5))*20</f>
        <v>132000000</v>
      </c>
      <c r="R52" s="7" t="s">
        <v>32</v>
      </c>
      <c r="S52" s="12">
        <v>5</v>
      </c>
      <c r="T52" s="28">
        <f t="shared" si="25"/>
        <v>15333333.333333334</v>
      </c>
      <c r="U52" s="28">
        <f t="shared" si="26"/>
        <v>106666666.66666667</v>
      </c>
      <c r="V52" s="26">
        <f t="shared" si="27"/>
        <v>122000000</v>
      </c>
      <c r="W52" s="8"/>
      <c r="X52" s="28">
        <f t="shared" si="28"/>
        <v>1247219.1289246471</v>
      </c>
      <c r="Y52" s="26">
        <f t="shared" si="29"/>
        <v>8993825.042154694</v>
      </c>
    </row>
    <row r="53" spans="1:25" x14ac:dyDescent="0.25">
      <c r="A53" s="1"/>
      <c r="B53" s="7">
        <v>6</v>
      </c>
      <c r="C53" s="26">
        <f>SUM(('Colonies (R1)'!C53)*(10^5))*20</f>
        <v>66000000</v>
      </c>
      <c r="D53" s="26">
        <f>SUM(('Colonies (R1)'!D53)*(10^5))*20</f>
        <v>62000000</v>
      </c>
      <c r="E53" s="28">
        <f>SUM(('Colonies (R1)'!E53)*(10^5))*20</f>
        <v>78000000</v>
      </c>
      <c r="F53" s="26">
        <f>SUM(('Colonies (R1)'!F53)*(10^5))*20</f>
        <v>422000000</v>
      </c>
      <c r="G53" s="26">
        <f>SUM(('Colonies (R1)'!G53)*(10^5))*20</f>
        <v>442000000</v>
      </c>
      <c r="H53" s="28">
        <f>SUM(('Colonies (R1)'!H53)*(10^5))*20</f>
        <v>414000000</v>
      </c>
      <c r="I53" s="26">
        <f>SUM(('Colonies (R1)'!I53)*(10^5))*20</f>
        <v>242000000</v>
      </c>
      <c r="J53" s="26">
        <f>SUM(('Colonies (R1)'!J53)*(10^5))*20</f>
        <v>242000000</v>
      </c>
      <c r="K53" s="28">
        <f>SUM(('Colonies (R1)'!K53)*(10^5))*20</f>
        <v>288000000</v>
      </c>
      <c r="L53" s="26">
        <f>SUM(('Colonies (R1)'!L53)*(10^5))*20</f>
        <v>154000000</v>
      </c>
      <c r="M53" s="26">
        <f>SUM(('Colonies (R1)'!M53)*(10^5))*20</f>
        <v>152000000</v>
      </c>
      <c r="N53" s="28">
        <f>SUM(('Colonies (R1)'!N53)*(10^5))*20</f>
        <v>183000000</v>
      </c>
      <c r="O53" s="26">
        <f>SUM(('Colonies (R1)'!O53)*(10^5))*20</f>
        <v>576000000</v>
      </c>
      <c r="P53" s="26">
        <f>SUM(('Colonies (R1)'!P53)*(10^5))*20</f>
        <v>594000000</v>
      </c>
      <c r="Q53" s="28">
        <f>SUM(('Colonies (R1)'!Q53)*(10^5))*20</f>
        <v>597000000</v>
      </c>
      <c r="R53" s="7" t="s">
        <v>32</v>
      </c>
      <c r="S53" s="12">
        <v>5</v>
      </c>
      <c r="T53" s="28">
        <f t="shared" si="25"/>
        <v>163000000</v>
      </c>
      <c r="U53" s="28">
        <f t="shared" si="26"/>
        <v>426000000</v>
      </c>
      <c r="V53" s="26">
        <f t="shared" si="27"/>
        <v>589000000</v>
      </c>
      <c r="W53" s="8"/>
      <c r="X53" s="28">
        <f t="shared" si="28"/>
        <v>14165686.240583852</v>
      </c>
      <c r="Y53" s="26">
        <f t="shared" si="29"/>
        <v>11775681.155103795</v>
      </c>
    </row>
    <row r="54" spans="1:25" x14ac:dyDescent="0.25">
      <c r="A54" s="1"/>
      <c r="B54" s="7">
        <v>7</v>
      </c>
      <c r="C54" s="26">
        <f>SUM(('Colonies (R1)'!C54)*(10^5))*20</f>
        <v>54000000</v>
      </c>
      <c r="D54" s="26">
        <f>SUM(('Colonies (R1)'!D54)*(10^5))*20</f>
        <v>114000000</v>
      </c>
      <c r="E54" s="28">
        <f>SUM(('Colonies (R1)'!E54)*(10^5))*20</f>
        <v>84000000</v>
      </c>
      <c r="F54" s="26">
        <f>SUM(('Colonies (R1)'!F54)*(10^5))*20</f>
        <v>314000000</v>
      </c>
      <c r="G54" s="26">
        <f>SUM(('Colonies (R1)'!G54)*(10^5))*20</f>
        <v>340000000</v>
      </c>
      <c r="H54" s="28">
        <f>SUM(('Colonies (R1)'!H54)*(10^5))*20</f>
        <v>376000000</v>
      </c>
      <c r="I54" s="26">
        <f>SUM(('Colonies (R1)'!I54)*(10^5))*20</f>
        <v>212000000</v>
      </c>
      <c r="J54" s="26">
        <f>SUM(('Colonies (R1)'!J54)*(10^5))*20</f>
        <v>250000000</v>
      </c>
      <c r="K54" s="28">
        <f>SUM(('Colonies (R1)'!K54)*(10^5))*20</f>
        <v>252000000</v>
      </c>
      <c r="L54" s="26">
        <f>SUM(('Colonies (R1)'!L54)*(10^5))*20</f>
        <v>133000000</v>
      </c>
      <c r="M54" s="26">
        <f>SUM(('Colonies (R1)'!M54)*(10^5))*20</f>
        <v>182000000</v>
      </c>
      <c r="N54" s="28">
        <f>SUM(('Colonies (R1)'!N54)*(10^5))*20</f>
        <v>168000000</v>
      </c>
      <c r="O54" s="26">
        <f>SUM(('Colonies (R1)'!O54)*(10^5))*20</f>
        <v>447000000</v>
      </c>
      <c r="P54" s="26">
        <f>SUM(('Colonies (R1)'!P54)*(10^5))*20</f>
        <v>522000000</v>
      </c>
      <c r="Q54" s="28">
        <f>SUM(('Colonies (R1)'!Q54)*(10^5))*20</f>
        <v>544000000</v>
      </c>
      <c r="R54" s="7" t="s">
        <v>32</v>
      </c>
      <c r="S54" s="12">
        <v>5</v>
      </c>
      <c r="T54" s="28">
        <f t="shared" si="25"/>
        <v>161000000</v>
      </c>
      <c r="U54" s="28">
        <f t="shared" si="26"/>
        <v>343333333.33333331</v>
      </c>
      <c r="V54" s="26">
        <f t="shared" si="27"/>
        <v>504333333.33333331</v>
      </c>
      <c r="W54" s="8"/>
      <c r="X54" s="28">
        <f t="shared" si="28"/>
        <v>20607442.021431644</v>
      </c>
      <c r="Y54" s="26">
        <f t="shared" si="29"/>
        <v>25420901.286583491</v>
      </c>
    </row>
    <row r="55" spans="1:25" x14ac:dyDescent="0.25">
      <c r="A55" s="1"/>
    </row>
    <row r="56" spans="1:25" x14ac:dyDescent="0.25">
      <c r="A56" s="1" t="s">
        <v>28</v>
      </c>
      <c r="B56" s="2" t="s">
        <v>1</v>
      </c>
      <c r="C56" s="33" t="s">
        <v>2</v>
      </c>
      <c r="D56" s="33"/>
      <c r="E56" s="34"/>
      <c r="F56" s="33" t="s">
        <v>3</v>
      </c>
      <c r="G56" s="33"/>
      <c r="H56" s="34"/>
      <c r="I56" s="33" t="s">
        <v>4</v>
      </c>
      <c r="J56" s="33"/>
      <c r="K56" s="34"/>
      <c r="L56" s="33" t="s">
        <v>30</v>
      </c>
      <c r="M56" s="33"/>
      <c r="N56" s="34"/>
      <c r="O56" s="33" t="s">
        <v>6</v>
      </c>
      <c r="P56" s="33"/>
      <c r="Q56" s="34"/>
      <c r="R56" s="3" t="s">
        <v>31</v>
      </c>
      <c r="S56" s="3" t="s">
        <v>7</v>
      </c>
      <c r="T56" s="2" t="s">
        <v>8</v>
      </c>
      <c r="U56" s="2" t="s">
        <v>9</v>
      </c>
      <c r="V56" s="4" t="s">
        <v>10</v>
      </c>
      <c r="X56" s="2" t="s">
        <v>14</v>
      </c>
      <c r="Y56" s="4" t="s">
        <v>16</v>
      </c>
    </row>
    <row r="57" spans="1:25" x14ac:dyDescent="0.25">
      <c r="A57" s="6" t="s">
        <v>29</v>
      </c>
      <c r="B57" s="7">
        <v>1</v>
      </c>
      <c r="C57" s="26">
        <f>SUM(('Colonies (R1)'!C57)*(10^6))*20</f>
        <v>20000000</v>
      </c>
      <c r="D57" s="26">
        <f>SUM(('Colonies (R1)'!D57)*(10^6))*20</f>
        <v>60000000</v>
      </c>
      <c r="E57" s="27">
        <f>SUM(('Colonies (R1)'!E57)*(10^6))*20</f>
        <v>40000000</v>
      </c>
      <c r="F57" s="26">
        <f>SUM(('Colonies (R1)'!F57)*(10^6))*20</f>
        <v>1420000000</v>
      </c>
      <c r="G57" s="26">
        <f>SUM(('Colonies (R1)'!G57)*(10^6))*20</f>
        <v>1460000000</v>
      </c>
      <c r="H57" s="27">
        <f>SUM(('Colonies (R1)'!H57)*(10^6))*20</f>
        <v>1320000000</v>
      </c>
      <c r="I57" s="26">
        <f>SUM(('Colonies (R1)'!I57)*(10^6))*20</f>
        <v>100000000</v>
      </c>
      <c r="J57" s="26">
        <f>SUM(('Colonies (R1)'!J57)*(10^6))*20</f>
        <v>20000000</v>
      </c>
      <c r="K57" s="27">
        <f>SUM(('Colonies (R1)'!K57)*(10^6))*20</f>
        <v>60000000</v>
      </c>
      <c r="L57" s="26">
        <f>SUM(('Colonies (R1)'!L57)*(10^6))*20</f>
        <v>60000000</v>
      </c>
      <c r="M57" s="26">
        <f>SUM(('Colonies (R1)'!M57)*(10^6))*20</f>
        <v>40000000</v>
      </c>
      <c r="N57" s="27">
        <f>SUM(('Colonies (R1)'!N57)*(10^6))*20</f>
        <v>50000000</v>
      </c>
      <c r="O57" s="26">
        <f>SUM(('Colonies (R1)'!O57)*(10^6))*20</f>
        <v>1480000000</v>
      </c>
      <c r="P57" s="26">
        <f>SUM(('Colonies (R1)'!P57)*(10^6))*20</f>
        <v>1500000000</v>
      </c>
      <c r="Q57" s="27">
        <f>SUM(('Colonies (R1)'!Q57)*(10^6))*20</f>
        <v>1370000000</v>
      </c>
      <c r="R57" s="18" t="s">
        <v>32</v>
      </c>
      <c r="S57" s="12">
        <v>6</v>
      </c>
      <c r="T57" s="27">
        <f>SUM(L57:N57)/3</f>
        <v>50000000</v>
      </c>
      <c r="U57" s="27">
        <f>SUM(F57:H57)/3</f>
        <v>1400000000</v>
      </c>
      <c r="V57" s="26">
        <f>SUM(O57:Q57)/3</f>
        <v>1450000000</v>
      </c>
      <c r="W57" s="8"/>
      <c r="X57" s="27">
        <f>_xlfn.STDEV.P(L57:N57)</f>
        <v>8164965.8092772597</v>
      </c>
      <c r="Y57" s="26">
        <f>_xlfn.STDEV.P(F57:H57)</f>
        <v>58878405.775518976</v>
      </c>
    </row>
    <row r="58" spans="1:25" x14ac:dyDescent="0.25">
      <c r="B58" s="7">
        <v>2</v>
      </c>
      <c r="C58" s="26">
        <f>SUM(('Colonies (R1)'!C58)*(10^5))*20</f>
        <v>10000000</v>
      </c>
      <c r="D58" s="26">
        <f>SUM(('Colonies (R1)'!D58)*(10^5))*20</f>
        <v>2000000</v>
      </c>
      <c r="E58" s="28">
        <f>SUM(('Colonies (R1)'!E58)*(10^5))*20</f>
        <v>4000000</v>
      </c>
      <c r="F58" s="26">
        <f>SUM(('Colonies (R1)'!F58)*(10^5))*20</f>
        <v>150000000</v>
      </c>
      <c r="G58" s="26">
        <f>SUM(('Colonies (R1)'!G58)*(10^5))*20</f>
        <v>148000000</v>
      </c>
      <c r="H58" s="28">
        <f>SUM(('Colonies (R1)'!H58)*(10^5))*20</f>
        <v>140000000</v>
      </c>
      <c r="I58" s="26">
        <f>SUM(('Colonies (R1)'!I58)*(10^5))*20</f>
        <v>4000000</v>
      </c>
      <c r="J58" s="26">
        <f>SUM(('Colonies (R1)'!J58)*(10^5))*20</f>
        <v>4000000</v>
      </c>
      <c r="K58" s="28">
        <f>SUM(('Colonies (R1)'!K58)*(10^5))*20</f>
        <v>2000000</v>
      </c>
      <c r="L58" s="26">
        <f>SUM(('Colonies (R1)'!L58)*(10^5))*20</f>
        <v>7000000</v>
      </c>
      <c r="M58" s="26">
        <f>SUM(('Colonies (R1)'!M58)*(10^5))*20</f>
        <v>3000000</v>
      </c>
      <c r="N58" s="28">
        <f>SUM(('Colonies (R1)'!N58)*(10^5))*20</f>
        <v>3000000</v>
      </c>
      <c r="O58" s="26">
        <f>SUM(('Colonies (R1)'!O58)*(10^5))*20</f>
        <v>157000000</v>
      </c>
      <c r="P58" s="26">
        <f>SUM(('Colonies (R1)'!P58)*(10^5))*20</f>
        <v>151000000</v>
      </c>
      <c r="Q58" s="28">
        <f>SUM(('Colonies (R1)'!Q58)*(10^5))*20</f>
        <v>143000000</v>
      </c>
      <c r="R58" s="7" t="s">
        <v>32</v>
      </c>
      <c r="S58" s="12">
        <v>5</v>
      </c>
      <c r="T58" s="28">
        <f t="shared" ref="T58:T63" si="30">SUM(L58:N58)/3</f>
        <v>4333333.333333333</v>
      </c>
      <c r="U58" s="28">
        <f t="shared" ref="U58:U63" si="31">SUM(F58:H58)/3</f>
        <v>146000000</v>
      </c>
      <c r="V58" s="26">
        <f t="shared" ref="V58:V63" si="32">SUM(O58:Q58)/3</f>
        <v>150333333.33333334</v>
      </c>
      <c r="W58" s="8"/>
      <c r="X58" s="28">
        <f t="shared" ref="X58:X63" si="33">_xlfn.STDEV.P(L58:N58)</f>
        <v>1885618.0831641268</v>
      </c>
      <c r="Y58" s="26">
        <f t="shared" ref="Y58:Y63" si="34">_xlfn.STDEV.P(F58:H58)</f>
        <v>4320493.7989385733</v>
      </c>
    </row>
    <row r="59" spans="1:25" x14ac:dyDescent="0.25">
      <c r="B59" s="7">
        <v>3</v>
      </c>
      <c r="C59" s="26">
        <f>SUM(('Colonies (R1)'!C59)*(10^5))*20</f>
        <v>2000000</v>
      </c>
      <c r="D59" s="26">
        <f>SUM(('Colonies (R1)'!D59)*(10^5))*20</f>
        <v>4000000</v>
      </c>
      <c r="E59" s="28">
        <f>SUM(('Colonies (R1)'!E59)*(10^5))*20</f>
        <v>2000000</v>
      </c>
      <c r="F59" s="26">
        <f>SUM(('Colonies (R1)'!F59)*(10^5))*20</f>
        <v>360000000</v>
      </c>
      <c r="G59" s="26">
        <f>SUM(('Colonies (R1)'!G59)*(10^5))*20</f>
        <v>428000000</v>
      </c>
      <c r="H59" s="28">
        <f>SUM(('Colonies (R1)'!H59)*(10^5))*20</f>
        <v>476000000</v>
      </c>
      <c r="I59" s="26">
        <f>SUM(('Colonies (R1)'!I59)*(10^5))*20</f>
        <v>2000000</v>
      </c>
      <c r="J59" s="26">
        <f>SUM(('Colonies (R1)'!J59)*(10^5))*20</f>
        <v>4000000</v>
      </c>
      <c r="K59" s="28">
        <f>SUM(('Colonies (R1)'!K59)*(10^5))*20</f>
        <v>4000000</v>
      </c>
      <c r="L59" s="26">
        <f>SUM(('Colonies (R1)'!L59)*(10^5))*20</f>
        <v>2000000</v>
      </c>
      <c r="M59" s="26">
        <f>SUM(('Colonies (R1)'!M59)*(10^5))*20</f>
        <v>4000000</v>
      </c>
      <c r="N59" s="28">
        <f>SUM(('Colonies (R1)'!N59)*(10^5))*20</f>
        <v>3000000</v>
      </c>
      <c r="O59" s="26">
        <f>SUM(('Colonies (R1)'!O59)*(10^5))*20</f>
        <v>362000000</v>
      </c>
      <c r="P59" s="26">
        <f>SUM(('Colonies (R1)'!P59)*(10^5))*20</f>
        <v>432000000</v>
      </c>
      <c r="Q59" s="28">
        <f>SUM(('Colonies (R1)'!Q59)*(10^5))*20</f>
        <v>479000000</v>
      </c>
      <c r="R59" s="7" t="s">
        <v>32</v>
      </c>
      <c r="S59" s="12">
        <v>5</v>
      </c>
      <c r="T59" s="28">
        <f t="shared" si="30"/>
        <v>3000000</v>
      </c>
      <c r="U59" s="28">
        <f t="shared" si="31"/>
        <v>421333333.33333331</v>
      </c>
      <c r="V59" s="26">
        <f t="shared" si="32"/>
        <v>424333333.33333331</v>
      </c>
      <c r="W59" s="8"/>
      <c r="X59" s="28">
        <f t="shared" si="33"/>
        <v>816496.580927726</v>
      </c>
      <c r="Y59" s="26">
        <f t="shared" si="34"/>
        <v>47590848.793532662</v>
      </c>
    </row>
    <row r="60" spans="1:25" x14ac:dyDescent="0.25">
      <c r="B60" s="7">
        <v>4</v>
      </c>
      <c r="C60" s="26">
        <f>SUM(('Colonies (R1)'!C60)*(10^5))*20</f>
        <v>2000000</v>
      </c>
      <c r="D60" s="26">
        <f>SUM(('Colonies (R1)'!D60)*(10^5))*20</f>
        <v>2000000</v>
      </c>
      <c r="E60" s="28">
        <f>SUM(('Colonies (R1)'!E60)*(10^5))*20</f>
        <v>4000000</v>
      </c>
      <c r="F60" s="26">
        <f>SUM(('Colonies (R1)'!F60)*(10^5))*20</f>
        <v>180000000</v>
      </c>
      <c r="G60" s="26">
        <f>SUM(('Colonies (R1)'!G60)*(10^5))*20</f>
        <v>188000000</v>
      </c>
      <c r="H60" s="28">
        <f>SUM(('Colonies (R1)'!H60)*(10^5))*20</f>
        <v>180000000</v>
      </c>
      <c r="I60" s="26">
        <f>SUM(('Colonies (R1)'!I60)*(10^5))*20</f>
        <v>2000000</v>
      </c>
      <c r="J60" s="26">
        <f>SUM(('Colonies (R1)'!J60)*(10^5))*20</f>
        <v>4000000</v>
      </c>
      <c r="K60" s="28">
        <f>SUM(('Colonies (R1)'!K60)*(10^5))*20</f>
        <v>4000000</v>
      </c>
      <c r="L60" s="26">
        <f>SUM(('Colonies (R1)'!L60)*(10^5))*20</f>
        <v>2000000</v>
      </c>
      <c r="M60" s="26">
        <f>SUM(('Colonies (R1)'!M60)*(10^5))*20</f>
        <v>3000000</v>
      </c>
      <c r="N60" s="28">
        <f>SUM(('Colonies (R1)'!N60)*(10^5))*20</f>
        <v>4000000</v>
      </c>
      <c r="O60" s="26">
        <f>SUM(('Colonies (R1)'!O60)*(10^5))*20</f>
        <v>182000000</v>
      </c>
      <c r="P60" s="26">
        <f>SUM(('Colonies (R1)'!P60)*(10^5))*20</f>
        <v>191000000</v>
      </c>
      <c r="Q60" s="28">
        <f>SUM(('Colonies (R1)'!Q60)*(10^5))*20</f>
        <v>184000000</v>
      </c>
      <c r="R60" s="7" t="s">
        <v>32</v>
      </c>
      <c r="S60" s="12">
        <v>5</v>
      </c>
      <c r="T60" s="28">
        <f t="shared" si="30"/>
        <v>3000000</v>
      </c>
      <c r="U60" s="28">
        <f t="shared" si="31"/>
        <v>182666666.66666666</v>
      </c>
      <c r="V60" s="26">
        <f t="shared" si="32"/>
        <v>185666666.66666666</v>
      </c>
      <c r="W60" s="8"/>
      <c r="X60" s="28">
        <f t="shared" si="33"/>
        <v>816496.580927726</v>
      </c>
      <c r="Y60" s="26">
        <f t="shared" si="34"/>
        <v>3771236.1663282537</v>
      </c>
    </row>
    <row r="61" spans="1:25" x14ac:dyDescent="0.25">
      <c r="B61" s="7">
        <v>5</v>
      </c>
      <c r="C61" s="26">
        <f>SUM(('Colonies (R1)'!C61)*(10^5))*20</f>
        <v>8000000</v>
      </c>
      <c r="D61" s="26">
        <f>SUM(('Colonies (R1)'!D61)*(10^5))*20</f>
        <v>2000000</v>
      </c>
      <c r="E61" s="28">
        <f>SUM(('Colonies (R1)'!E61)*(10^5))*20</f>
        <v>2000000</v>
      </c>
      <c r="F61" s="26">
        <f>SUM(('Colonies (R1)'!F61)*(10^5))*20</f>
        <v>90000000</v>
      </c>
      <c r="G61" s="26">
        <f>SUM(('Colonies (R1)'!G61)*(10^5))*20</f>
        <v>76000000</v>
      </c>
      <c r="H61" s="28">
        <f>SUM(('Colonies (R1)'!H61)*(10^5))*20</f>
        <v>52000000</v>
      </c>
      <c r="I61" s="26">
        <f>SUM(('Colonies (R1)'!I61)*(10^5))*20</f>
        <v>4000000</v>
      </c>
      <c r="J61" s="26">
        <f>SUM(('Colonies (R1)'!J61)*(10^5))*20</f>
        <v>2000000</v>
      </c>
      <c r="K61" s="28">
        <f>SUM(('Colonies (R1)'!K61)*(10^5))*20</f>
        <v>12000000</v>
      </c>
      <c r="L61" s="26">
        <f>SUM(('Colonies (R1)'!L61)*(10^5))*20</f>
        <v>6000000</v>
      </c>
      <c r="M61" s="26">
        <f>SUM(('Colonies (R1)'!M61)*(10^5))*20</f>
        <v>2000000</v>
      </c>
      <c r="N61" s="28">
        <f>SUM(('Colonies (R1)'!N61)*(10^5))*20</f>
        <v>7000000</v>
      </c>
      <c r="O61" s="26">
        <f>SUM(('Colonies (R1)'!O61)*(10^5))*20</f>
        <v>96000000</v>
      </c>
      <c r="P61" s="26">
        <f>SUM(('Colonies (R1)'!P61)*(10^5))*20</f>
        <v>78000000</v>
      </c>
      <c r="Q61" s="28">
        <f>SUM(('Colonies (R1)'!Q61)*(10^5))*20</f>
        <v>59000000</v>
      </c>
      <c r="R61" s="7" t="s">
        <v>32</v>
      </c>
      <c r="S61" s="12">
        <v>5</v>
      </c>
      <c r="T61" s="28">
        <f t="shared" si="30"/>
        <v>5000000</v>
      </c>
      <c r="U61" s="28">
        <f t="shared" si="31"/>
        <v>72666666.666666672</v>
      </c>
      <c r="V61" s="26">
        <f t="shared" si="32"/>
        <v>77666666.666666672</v>
      </c>
      <c r="W61" s="8"/>
      <c r="X61" s="28">
        <f t="shared" si="33"/>
        <v>2160246.8994692867</v>
      </c>
      <c r="Y61" s="26">
        <f t="shared" si="34"/>
        <v>15691469.727919759</v>
      </c>
    </row>
    <row r="62" spans="1:25" x14ac:dyDescent="0.25">
      <c r="B62" s="7">
        <v>6</v>
      </c>
      <c r="C62" s="26">
        <f>SUM(('Colonies (R1)'!C62)*(10^5))*20</f>
        <v>4000000</v>
      </c>
      <c r="D62" s="26">
        <f>SUM(('Colonies (R1)'!D62)*(10^5))*20</f>
        <v>12000000</v>
      </c>
      <c r="E62" s="28">
        <f>SUM(('Colonies (R1)'!E62)*(10^5))*20</f>
        <v>4000000</v>
      </c>
      <c r="F62" s="26">
        <f>SUM(('Colonies (R1)'!F62)*(10^5))*20</f>
        <v>398000000</v>
      </c>
      <c r="G62" s="26">
        <f>SUM(('Colonies (R1)'!G62)*(10^5))*20</f>
        <v>438000000</v>
      </c>
      <c r="H62" s="28">
        <f>SUM(('Colonies (R1)'!H62)*(10^5))*20</f>
        <v>420000000</v>
      </c>
      <c r="I62" s="26">
        <f>SUM(('Colonies (R1)'!I62)*(10^5))*20</f>
        <v>14000000</v>
      </c>
      <c r="J62" s="26">
        <f>SUM(('Colonies (R1)'!J62)*(10^5))*20</f>
        <v>14000000</v>
      </c>
      <c r="K62" s="28">
        <f>SUM(('Colonies (R1)'!K62)*(10^5))*20</f>
        <v>6000000</v>
      </c>
      <c r="L62" s="26">
        <f>SUM(('Colonies (R1)'!L62)*(10^5))*20</f>
        <v>9000000</v>
      </c>
      <c r="M62" s="26">
        <f>SUM(('Colonies (R1)'!M62)*(10^5))*20</f>
        <v>13000000</v>
      </c>
      <c r="N62" s="28">
        <f>SUM(('Colonies (R1)'!N62)*(10^5))*20</f>
        <v>5000000</v>
      </c>
      <c r="O62" s="26">
        <f>SUM(('Colonies (R1)'!O62)*(10^5))*20</f>
        <v>407000000</v>
      </c>
      <c r="P62" s="26">
        <f>SUM(('Colonies (R1)'!P62)*(10^5))*20</f>
        <v>451000000</v>
      </c>
      <c r="Q62" s="28">
        <f>SUM(('Colonies (R1)'!Q62)*(10^5))*20</f>
        <v>425000000</v>
      </c>
      <c r="R62" s="7" t="s">
        <v>32</v>
      </c>
      <c r="S62" s="12">
        <v>5</v>
      </c>
      <c r="T62" s="28">
        <f t="shared" si="30"/>
        <v>9000000</v>
      </c>
      <c r="U62" s="28">
        <f t="shared" si="31"/>
        <v>418666666.66666669</v>
      </c>
      <c r="V62" s="26">
        <f t="shared" si="32"/>
        <v>427666666.66666669</v>
      </c>
      <c r="W62" s="8"/>
      <c r="X62" s="28">
        <f t="shared" si="33"/>
        <v>3265986.323710904</v>
      </c>
      <c r="Y62" s="26">
        <f t="shared" si="34"/>
        <v>16357125.528513731</v>
      </c>
    </row>
    <row r="63" spans="1:25" x14ac:dyDescent="0.25">
      <c r="B63" s="7">
        <v>7</v>
      </c>
      <c r="C63" s="26">
        <f>SUM(('Colonies (R1)'!C63)*(10^5))*20</f>
        <v>8000000</v>
      </c>
      <c r="D63" s="26">
        <f>SUM(('Colonies (R1)'!D63)*(10^5))*20</f>
        <v>4000000</v>
      </c>
      <c r="E63" s="28">
        <f>SUM(('Colonies (R1)'!E63)*(10^5))*20</f>
        <v>6000000</v>
      </c>
      <c r="F63" s="26">
        <f>SUM(('Colonies (R1)'!F63)*(10^5))*20</f>
        <v>448000000</v>
      </c>
      <c r="G63" s="26">
        <f>SUM(('Colonies (R1)'!G63)*(10^5))*20</f>
        <v>456000000</v>
      </c>
      <c r="H63" s="28">
        <f>SUM(('Colonies (R1)'!H63)*(10^5))*20</f>
        <v>400000000</v>
      </c>
      <c r="I63" s="26">
        <f>SUM(('Colonies (R1)'!I63)*(10^5))*20</f>
        <v>12000000</v>
      </c>
      <c r="J63" s="26">
        <f>SUM(('Colonies (R1)'!J63)*(10^5))*20</f>
        <v>14000000</v>
      </c>
      <c r="K63" s="28">
        <f>SUM(('Colonies (R1)'!K63)*(10^5))*20</f>
        <v>6000000</v>
      </c>
      <c r="L63" s="26">
        <f>SUM(('Colonies (R1)'!L63)*(10^5))*20</f>
        <v>10000000</v>
      </c>
      <c r="M63" s="26">
        <f>SUM(('Colonies (R1)'!M63)*(10^5))*20</f>
        <v>9000000</v>
      </c>
      <c r="N63" s="28">
        <f>SUM(('Colonies (R1)'!N63)*(10^5))*20</f>
        <v>6000000</v>
      </c>
      <c r="O63" s="26">
        <f>SUM(('Colonies (R1)'!O63)*(10^5))*20</f>
        <v>458000000</v>
      </c>
      <c r="P63" s="26">
        <f>SUM(('Colonies (R1)'!P63)*(10^5))*20</f>
        <v>465000000</v>
      </c>
      <c r="Q63" s="28">
        <f>SUM(('Colonies (R1)'!Q63)*(10^5))*20</f>
        <v>406000000</v>
      </c>
      <c r="R63" s="7" t="s">
        <v>32</v>
      </c>
      <c r="S63" s="12">
        <v>5</v>
      </c>
      <c r="T63" s="28">
        <f t="shared" si="30"/>
        <v>8333333.333333333</v>
      </c>
      <c r="U63" s="28">
        <f t="shared" si="31"/>
        <v>434666666.66666669</v>
      </c>
      <c r="V63" s="26">
        <f t="shared" si="32"/>
        <v>443000000</v>
      </c>
      <c r="W63" s="8"/>
      <c r="X63" s="28">
        <f t="shared" si="33"/>
        <v>1699673.1711975948</v>
      </c>
      <c r="Y63" s="26">
        <f t="shared" si="34"/>
        <v>24729649.321321879</v>
      </c>
    </row>
  </sheetData>
  <mergeCells count="35">
    <mergeCell ref="C11:E11"/>
    <mergeCell ref="F11:H11"/>
    <mergeCell ref="I11:K11"/>
    <mergeCell ref="L11:N11"/>
    <mergeCell ref="O11:Q11"/>
    <mergeCell ref="C2:E2"/>
    <mergeCell ref="F2:H2"/>
    <mergeCell ref="I2:K2"/>
    <mergeCell ref="L2:N2"/>
    <mergeCell ref="O2:Q2"/>
    <mergeCell ref="C29:E29"/>
    <mergeCell ref="F29:H29"/>
    <mergeCell ref="I29:K29"/>
    <mergeCell ref="L29:N29"/>
    <mergeCell ref="O29:Q29"/>
    <mergeCell ref="C20:E20"/>
    <mergeCell ref="F20:H20"/>
    <mergeCell ref="I20:K20"/>
    <mergeCell ref="L20:N20"/>
    <mergeCell ref="O20:Q20"/>
    <mergeCell ref="C47:E47"/>
    <mergeCell ref="F47:H47"/>
    <mergeCell ref="I47:K47"/>
    <mergeCell ref="L47:N47"/>
    <mergeCell ref="O47:Q47"/>
    <mergeCell ref="C38:E38"/>
    <mergeCell ref="F38:H38"/>
    <mergeCell ref="I38:K38"/>
    <mergeCell ref="L38:N38"/>
    <mergeCell ref="O38:Q38"/>
    <mergeCell ref="C56:E56"/>
    <mergeCell ref="F56:H56"/>
    <mergeCell ref="I56:K56"/>
    <mergeCell ref="L56:N56"/>
    <mergeCell ref="O56:Q5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9AC2E-7297-47F9-8CFC-08D76B9676BD}">
  <dimension ref="A2:Q63"/>
  <sheetViews>
    <sheetView zoomScale="85" zoomScaleNormal="85" workbookViewId="0"/>
  </sheetViews>
  <sheetFormatPr defaultRowHeight="15" x14ac:dyDescent="0.25"/>
  <sheetData>
    <row r="2" spans="1:17" x14ac:dyDescent="0.25">
      <c r="A2" s="1" t="s">
        <v>0</v>
      </c>
      <c r="B2" s="2" t="s">
        <v>1</v>
      </c>
      <c r="C2" s="33" t="s">
        <v>2</v>
      </c>
      <c r="D2" s="33"/>
      <c r="E2" s="34"/>
      <c r="F2" s="33" t="s">
        <v>3</v>
      </c>
      <c r="G2" s="33"/>
      <c r="H2" s="34"/>
      <c r="I2" s="33" t="s">
        <v>4</v>
      </c>
      <c r="J2" s="33"/>
      <c r="K2" s="34"/>
      <c r="L2" s="33" t="s">
        <v>30</v>
      </c>
      <c r="M2" s="33"/>
      <c r="N2" s="34"/>
      <c r="O2" s="33" t="s">
        <v>6</v>
      </c>
      <c r="P2" s="33"/>
      <c r="Q2" s="33"/>
    </row>
    <row r="3" spans="1:17" x14ac:dyDescent="0.25">
      <c r="A3" s="6" t="s">
        <v>17</v>
      </c>
      <c r="B3" s="7">
        <v>1</v>
      </c>
      <c r="C3" s="19">
        <f>LOG10('CFU (R1)'!C3)</f>
        <v>8.0791812460476251</v>
      </c>
      <c r="D3" s="19">
        <f>LOG10('CFU (R1)'!D3)</f>
        <v>8.3010299956639813</v>
      </c>
      <c r="E3" s="20">
        <f>LOG10('CFU (R1)'!E3)</f>
        <v>7.7781512503836439</v>
      </c>
      <c r="F3" s="19" t="e">
        <f>LOG10('CFU (R1)'!F3)</f>
        <v>#NUM!</v>
      </c>
      <c r="G3" s="19" t="e">
        <f>LOG10('CFU (R1)'!G3)</f>
        <v>#NUM!</v>
      </c>
      <c r="H3" s="20" t="e">
        <f>LOG10('CFU (R1)'!H3)</f>
        <v>#NUM!</v>
      </c>
      <c r="I3" s="19">
        <f>LOG10('CFU (R1)'!I3)</f>
        <v>8.3424226808222066</v>
      </c>
      <c r="J3" s="19">
        <f>LOG10('CFU (R1)'!J3)</f>
        <v>8.3010299956639813</v>
      </c>
      <c r="K3" s="20">
        <f>LOG10('CFU (R1)'!K3)</f>
        <v>8.2552725051033065</v>
      </c>
      <c r="L3" s="19">
        <f>LOG10('CFU (R1)'!L3)</f>
        <v>8.2304489213782741</v>
      </c>
      <c r="M3" s="19">
        <f>LOG10('CFU (R1)'!M3)</f>
        <v>8.3010299956639813</v>
      </c>
      <c r="N3" s="20">
        <f>LOG10('CFU (R1)'!N3)</f>
        <v>8.0791812460476251</v>
      </c>
      <c r="O3" s="19">
        <f>LOG10('CFU (R1)'!O3)</f>
        <v>8.2304489213782741</v>
      </c>
      <c r="P3" s="19">
        <f>LOG10('CFU (R1)'!P3)</f>
        <v>8.3010299956639813</v>
      </c>
      <c r="Q3" s="19">
        <f>LOG10('CFU (R1)'!Q3)</f>
        <v>8.0791812460476251</v>
      </c>
    </row>
    <row r="4" spans="1:17" x14ac:dyDescent="0.25">
      <c r="A4" s="1"/>
      <c r="B4" s="7">
        <v>2</v>
      </c>
      <c r="C4" s="19">
        <f>LOG10('CFU (R1)'!C4)</f>
        <v>8.4593924877592315</v>
      </c>
      <c r="D4" s="19">
        <f>LOG10('CFU (R1)'!D4)</f>
        <v>8.4913616938342731</v>
      </c>
      <c r="E4" s="21">
        <f>LOG10('CFU (R1)'!E4)</f>
        <v>8.5237464668115646</v>
      </c>
      <c r="F4" s="19" t="e">
        <f>LOG10('CFU (R1)'!F4)</f>
        <v>#NUM!</v>
      </c>
      <c r="G4" s="19" t="e">
        <f>LOG10('CFU (R1)'!G4)</f>
        <v>#NUM!</v>
      </c>
      <c r="H4" s="21" t="e">
        <f>LOG10('CFU (R1)'!H4)</f>
        <v>#NUM!</v>
      </c>
      <c r="I4" s="19">
        <f>LOG10('CFU (R1)'!I4)</f>
        <v>8.7259116322950483</v>
      </c>
      <c r="J4" s="19">
        <f>LOG10('CFU (R1)'!J4)</f>
        <v>8.7339992865383866</v>
      </c>
      <c r="K4" s="21">
        <f>LOG10('CFU (R1)'!K4)</f>
        <v>8.789580712164426</v>
      </c>
      <c r="L4" s="19">
        <f>LOG10('CFU (R1)'!L4)</f>
        <v>8.6127838567197355</v>
      </c>
      <c r="M4" s="19">
        <f>LOG10('CFU (R1)'!M4)</f>
        <v>8.6294095991027184</v>
      </c>
      <c r="N4" s="21">
        <f>LOG10('CFU (R1)'!N4)</f>
        <v>8.6766936096248664</v>
      </c>
      <c r="O4" s="19">
        <f>LOG10('CFU (R1)'!O4)</f>
        <v>8.6127838567197355</v>
      </c>
      <c r="P4" s="19">
        <f>LOG10('CFU (R1)'!P4)</f>
        <v>8.6294095991027184</v>
      </c>
      <c r="Q4" s="19">
        <f>LOG10('CFU (R1)'!Q4)</f>
        <v>8.6766936096248664</v>
      </c>
    </row>
    <row r="5" spans="1:17" x14ac:dyDescent="0.25">
      <c r="A5" s="1"/>
      <c r="B5" s="7">
        <v>3</v>
      </c>
      <c r="C5" s="19">
        <f>LOG10('CFU (R1)'!C5)</f>
        <v>8.5465426634781316</v>
      </c>
      <c r="D5" s="19">
        <f>LOG10('CFU (R1)'!D5)</f>
        <v>8.5132176000679394</v>
      </c>
      <c r="E5" s="21">
        <f>LOG10('CFU (R1)'!E5)</f>
        <v>8.5658478186735181</v>
      </c>
      <c r="F5" s="19" t="e">
        <f>LOG10('CFU (R1)'!F5)</f>
        <v>#NUM!</v>
      </c>
      <c r="G5" s="19" t="e">
        <f>LOG10('CFU (R1)'!G5)</f>
        <v>#NUM!</v>
      </c>
      <c r="H5" s="21" t="e">
        <f>LOG10('CFU (R1)'!H5)</f>
        <v>#NUM!</v>
      </c>
      <c r="I5" s="19">
        <f>LOG10('CFU (R1)'!I5)</f>
        <v>8.9138138523837167</v>
      </c>
      <c r="J5" s="19">
        <f>LOG10('CFU (R1)'!J5)</f>
        <v>8.9095560292411751</v>
      </c>
      <c r="K5" s="21">
        <f>LOG10('CFU (R1)'!K5)</f>
        <v>8.8680563618230419</v>
      </c>
      <c r="L5" s="19">
        <f>LOG10('CFU (R1)'!L5)</f>
        <v>8.7678976160180913</v>
      </c>
      <c r="M5" s="19">
        <f>LOG10('CFU (R1)'!M5)</f>
        <v>8.7551122663950718</v>
      </c>
      <c r="N5" s="21">
        <f>LOG10('CFU (R1)'!N5)</f>
        <v>8.7427251313046987</v>
      </c>
      <c r="O5" s="19">
        <f>LOG10('CFU (R1)'!O5)</f>
        <v>8.7678976160180913</v>
      </c>
      <c r="P5" s="19">
        <f>LOG10('CFU (R1)'!P5)</f>
        <v>8.7551122663950718</v>
      </c>
      <c r="Q5" s="19">
        <f>LOG10('CFU (R1)'!Q5)</f>
        <v>8.7427251313046987</v>
      </c>
    </row>
    <row r="6" spans="1:17" x14ac:dyDescent="0.25">
      <c r="A6" s="1"/>
      <c r="B6" s="7">
        <v>4</v>
      </c>
      <c r="C6" s="19">
        <f>LOG10('CFU (R1)'!C6)</f>
        <v>8.6190933306267432</v>
      </c>
      <c r="D6" s="19">
        <f>LOG10('CFU (R1)'!D6)</f>
        <v>8.4885507165004448</v>
      </c>
      <c r="E6" s="21">
        <f>LOG10('CFU (R1)'!E6)</f>
        <v>8.5611013836490564</v>
      </c>
      <c r="F6" s="19" t="e">
        <f>LOG10('CFU (R1)'!F6)</f>
        <v>#NUM!</v>
      </c>
      <c r="G6" s="19" t="e">
        <f>LOG10('CFU (R1)'!G6)</f>
        <v>#NUM!</v>
      </c>
      <c r="H6" s="21" t="e">
        <f>LOG10('CFU (R1)'!H6)</f>
        <v>#NUM!</v>
      </c>
      <c r="I6" s="19">
        <f>LOG10('CFU (R1)'!I6)</f>
        <v>8.9324737646771535</v>
      </c>
      <c r="J6" s="19">
        <f>LOG10('CFU (R1)'!J6)</f>
        <v>8.8842287696326032</v>
      </c>
      <c r="K6" s="21">
        <f>LOG10('CFU (R1)'!K6)</f>
        <v>8.8853612200315126</v>
      </c>
      <c r="L6" s="19">
        <f>LOG10('CFU (R1)'!L6)</f>
        <v>8.8034571156484134</v>
      </c>
      <c r="M6" s="19">
        <f>LOG10('CFU (R1)'!M6)</f>
        <v>8.729974285699555</v>
      </c>
      <c r="N6" s="21">
        <f>LOG10('CFU (R1)'!N6)</f>
        <v>8.7528164311882719</v>
      </c>
      <c r="O6" s="19">
        <f>LOG10('CFU (R1)'!O6)</f>
        <v>8.8034571156484134</v>
      </c>
      <c r="P6" s="19">
        <f>LOG10('CFU (R1)'!P6)</f>
        <v>8.729974285699555</v>
      </c>
      <c r="Q6" s="19">
        <f>LOG10('CFU (R1)'!Q6)</f>
        <v>8.7528164311882719</v>
      </c>
    </row>
    <row r="7" spans="1:17" x14ac:dyDescent="0.25">
      <c r="A7" s="1"/>
      <c r="B7" s="7">
        <v>5</v>
      </c>
      <c r="C7" s="19">
        <f>LOG10('CFU (R1)'!C7)</f>
        <v>8.6190933306267432</v>
      </c>
      <c r="D7" s="19">
        <f>LOG10('CFU (R1)'!D7)</f>
        <v>8.5888317255942077</v>
      </c>
      <c r="E7" s="21">
        <f>LOG10('CFU (R1)'!E7)</f>
        <v>8.6106601630898805</v>
      </c>
      <c r="F7" s="19" t="e">
        <f>LOG10('CFU (R1)'!F7)</f>
        <v>#NUM!</v>
      </c>
      <c r="G7" s="19" t="e">
        <f>LOG10('CFU (R1)'!G7)</f>
        <v>#NUM!</v>
      </c>
      <c r="H7" s="21" t="e">
        <f>LOG10('CFU (R1)'!H7)</f>
        <v>#NUM!</v>
      </c>
      <c r="I7" s="19">
        <f>LOG10('CFU (R1)'!I7)</f>
        <v>8.8909795969896894</v>
      </c>
      <c r="J7" s="19">
        <f>LOG10('CFU (R1)'!J7)</f>
        <v>8.9444826721501691</v>
      </c>
      <c r="K7" s="21">
        <f>LOG10('CFU (R1)'!K7)</f>
        <v>8.924279286061882</v>
      </c>
      <c r="L7" s="19">
        <f>LOG10('CFU (R1)'!L7)</f>
        <v>8.775974331129369</v>
      </c>
      <c r="M7" s="19">
        <f>LOG10('CFU (R1)'!M7)</f>
        <v>8.8020892578817325</v>
      </c>
      <c r="N7" s="21">
        <f>LOG10('CFU (R1)'!N7)</f>
        <v>8.7951845896824246</v>
      </c>
      <c r="O7" s="19">
        <f>LOG10('CFU (R1)'!O7)</f>
        <v>8.775974331129369</v>
      </c>
      <c r="P7" s="19">
        <f>LOG10('CFU (R1)'!P7)</f>
        <v>8.8020892578817325</v>
      </c>
      <c r="Q7" s="19">
        <f>LOG10('CFU (R1)'!Q7)</f>
        <v>8.7951845896824246</v>
      </c>
    </row>
    <row r="8" spans="1:17" x14ac:dyDescent="0.25">
      <c r="A8" s="1"/>
      <c r="B8" s="7">
        <v>6</v>
      </c>
      <c r="C8" s="19">
        <f>LOG10('CFU (R1)'!C8)</f>
        <v>8.3424226808222066</v>
      </c>
      <c r="D8" s="19">
        <f>LOG10('CFU (R1)'!D8)</f>
        <v>8.3263358609287508</v>
      </c>
      <c r="E8" s="21">
        <f>LOG10('CFU (R1)'!E8)</f>
        <v>8.3384564936046051</v>
      </c>
      <c r="F8" s="19" t="e">
        <f>LOG10('CFU (R1)'!F8)</f>
        <v>#NUM!</v>
      </c>
      <c r="G8" s="19" t="e">
        <f>LOG10('CFU (R1)'!G8)</f>
        <v>#NUM!</v>
      </c>
      <c r="H8" s="21" t="e">
        <f>LOG10('CFU (R1)'!H8)</f>
        <v>#NUM!</v>
      </c>
      <c r="I8" s="19">
        <f>LOG10('CFU (R1)'!I8)</f>
        <v>8.8375884382355121</v>
      </c>
      <c r="J8" s="19">
        <f>LOG10('CFU (R1)'!J8)</f>
        <v>8.8987251815894943</v>
      </c>
      <c r="K8" s="21">
        <f>LOG10('CFU (R1)'!K8)</f>
        <v>8.858537197569639</v>
      </c>
      <c r="L8" s="19">
        <f>LOG10('CFU (R1)'!L8)</f>
        <v>8.6570558528571038</v>
      </c>
      <c r="M8" s="19">
        <f>LOG10('CFU (R1)'!M8)</f>
        <v>8.7007037171450197</v>
      </c>
      <c r="N8" s="21">
        <f>LOG10('CFU (R1)'!N8)</f>
        <v>8.672097857935718</v>
      </c>
      <c r="O8" s="19">
        <f>LOG10('CFU (R1)'!O8)</f>
        <v>8.6570558528571038</v>
      </c>
      <c r="P8" s="19">
        <f>LOG10('CFU (R1)'!P8)</f>
        <v>8.7007037171450197</v>
      </c>
      <c r="Q8" s="19">
        <f>LOG10('CFU (R1)'!Q8)</f>
        <v>8.672097857935718</v>
      </c>
    </row>
    <row r="9" spans="1:17" x14ac:dyDescent="0.25">
      <c r="A9" s="1"/>
      <c r="B9" s="7">
        <v>7</v>
      </c>
      <c r="C9" s="19">
        <f>LOG10('CFU (R1)'!C9)</f>
        <v>8.5910646070264995</v>
      </c>
      <c r="D9" s="19">
        <f>LOG10('CFU (R1)'!D9)</f>
        <v>8.790988475088815</v>
      </c>
      <c r="E9" s="21">
        <f>LOG10('CFU (R1)'!E9)</f>
        <v>8.0253058652647695</v>
      </c>
      <c r="F9" s="19" t="e">
        <f>LOG10('CFU (R1)'!F9)</f>
        <v>#NUM!</v>
      </c>
      <c r="G9" s="19" t="e">
        <f>LOG10('CFU (R1)'!G9)</f>
        <v>#NUM!</v>
      </c>
      <c r="H9" s="21" t="e">
        <f>LOG10('CFU (R1)'!H9)</f>
        <v>#NUM!</v>
      </c>
      <c r="I9" s="19">
        <f>LOG10('CFU (R1)'!I9)</f>
        <v>8.8549130223078549</v>
      </c>
      <c r="J9" s="19">
        <f>LOG10('CFU (R1)'!J9)</f>
        <v>8.8169038393756605</v>
      </c>
      <c r="K9" s="21">
        <f>LOG10('CFU (R1)'!K9)</f>
        <v>8.7619278384205295</v>
      </c>
      <c r="L9" s="19">
        <f>LOG10('CFU (R1)'!L9)</f>
        <v>8.7427251313046987</v>
      </c>
      <c r="M9" s="19">
        <f>LOG10('CFU (R1)'!M9)</f>
        <v>8.8041394323353508</v>
      </c>
      <c r="N9" s="21">
        <f>LOG10('CFU (R1)'!N9)</f>
        <v>8.5340261060561353</v>
      </c>
      <c r="O9" s="19">
        <f>LOG10('CFU (R1)'!O9)</f>
        <v>8.7427251313046987</v>
      </c>
      <c r="P9" s="19">
        <f>LOG10('CFU (R1)'!P9)</f>
        <v>8.8041394323353508</v>
      </c>
      <c r="Q9" s="19">
        <f>LOG10('CFU (R1)'!Q9)</f>
        <v>8.5340261060561353</v>
      </c>
    </row>
    <row r="10" spans="1:17" x14ac:dyDescent="0.25">
      <c r="A10" s="1"/>
    </row>
    <row r="11" spans="1:17" x14ac:dyDescent="0.25">
      <c r="A11" s="1" t="s">
        <v>18</v>
      </c>
      <c r="B11" s="2" t="s">
        <v>1</v>
      </c>
      <c r="C11" s="33" t="s">
        <v>2</v>
      </c>
      <c r="D11" s="33"/>
      <c r="E11" s="34"/>
      <c r="F11" s="33" t="s">
        <v>3</v>
      </c>
      <c r="G11" s="33"/>
      <c r="H11" s="34"/>
      <c r="I11" s="33" t="s">
        <v>4</v>
      </c>
      <c r="J11" s="33"/>
      <c r="K11" s="34"/>
      <c r="L11" s="33" t="s">
        <v>30</v>
      </c>
      <c r="M11" s="33"/>
      <c r="N11" s="34"/>
      <c r="O11" s="33" t="s">
        <v>6</v>
      </c>
      <c r="P11" s="33"/>
      <c r="Q11" s="33"/>
    </row>
    <row r="12" spans="1:17" x14ac:dyDescent="0.25">
      <c r="A12" s="6" t="s">
        <v>19</v>
      </c>
      <c r="B12" s="7">
        <v>1</v>
      </c>
      <c r="C12" s="19" t="e">
        <f>LOG10('CFU (R1)'!C12)</f>
        <v>#NUM!</v>
      </c>
      <c r="D12" s="19" t="e">
        <f>LOG10('CFU (R1)'!D12)</f>
        <v>#NUM!</v>
      </c>
      <c r="E12" s="20" t="e">
        <f>LOG10('CFU (R1)'!E12)</f>
        <v>#NUM!</v>
      </c>
      <c r="F12" s="19">
        <f>LOG10('CFU (R1)'!F12)</f>
        <v>9.1875207208364635</v>
      </c>
      <c r="G12" s="19">
        <f>LOG10('CFU (R1)'!G12)</f>
        <v>9.1205739312058505</v>
      </c>
      <c r="H12" s="20">
        <f>LOG10('CFU (R1)'!H12)</f>
        <v>9.1003705451175634</v>
      </c>
      <c r="I12" s="19" t="e">
        <f>LOG10('CFU (R1)'!I12)</f>
        <v>#NUM!</v>
      </c>
      <c r="J12" s="19" t="e">
        <f>LOG10('CFU (R1)'!J12)</f>
        <v>#NUM!</v>
      </c>
      <c r="K12" s="20" t="e">
        <f>LOG10('CFU (R1)'!K12)</f>
        <v>#NUM!</v>
      </c>
      <c r="L12" s="19" t="e">
        <f>LOG10('CFU (R1)'!L12)</f>
        <v>#NUM!</v>
      </c>
      <c r="M12" s="19" t="e">
        <f>LOG10('CFU (R1)'!M12)</f>
        <v>#NUM!</v>
      </c>
      <c r="N12" s="20" t="e">
        <f>LOG10('CFU (R1)'!N12)</f>
        <v>#NUM!</v>
      </c>
      <c r="O12" s="19">
        <f>LOG10('CFU (R1)'!O12)</f>
        <v>9.1875207208364635</v>
      </c>
      <c r="P12" s="19">
        <f>LOG10('CFU (R1)'!P12)</f>
        <v>9.1205739312058505</v>
      </c>
      <c r="Q12" s="19">
        <f>LOG10('CFU (R1)'!Q12)</f>
        <v>9.1003705451175634</v>
      </c>
    </row>
    <row r="13" spans="1:17" x14ac:dyDescent="0.25">
      <c r="A13" s="1"/>
      <c r="B13" s="7">
        <v>2</v>
      </c>
      <c r="C13" s="19" t="e">
        <f>LOG10('CFU (R1)'!C13)</f>
        <v>#NUM!</v>
      </c>
      <c r="D13" s="19" t="e">
        <f>LOG10('CFU (R1)'!D13)</f>
        <v>#NUM!</v>
      </c>
      <c r="E13" s="21" t="e">
        <f>LOG10('CFU (R1)'!E13)</f>
        <v>#NUM!</v>
      </c>
      <c r="F13" s="19">
        <f>LOG10('CFU (R1)'!F13)</f>
        <v>8.0718820073061259</v>
      </c>
      <c r="G13" s="19">
        <f>LOG10('CFU (R1)'!G13)</f>
        <v>8.0492180226701819</v>
      </c>
      <c r="H13" s="21">
        <f>LOG10('CFU (R1)'!H13)</f>
        <v>8.0644579892269181</v>
      </c>
      <c r="I13" s="19" t="e">
        <f>LOG10('CFU (R1)'!I13)</f>
        <v>#NUM!</v>
      </c>
      <c r="J13" s="19" t="e">
        <f>LOG10('CFU (R1)'!J13)</f>
        <v>#NUM!</v>
      </c>
      <c r="K13" s="21" t="e">
        <f>LOG10('CFU (R1)'!K13)</f>
        <v>#NUM!</v>
      </c>
      <c r="L13" s="19" t="e">
        <f>LOG10('CFU (R1)'!L13)</f>
        <v>#NUM!</v>
      </c>
      <c r="M13" s="19" t="e">
        <f>LOG10('CFU (R1)'!M13)</f>
        <v>#NUM!</v>
      </c>
      <c r="N13" s="21" t="e">
        <f>LOG10('CFU (R1)'!N13)</f>
        <v>#NUM!</v>
      </c>
      <c r="O13" s="19">
        <f>LOG10('CFU (R1)'!O13)</f>
        <v>8.0718820073061259</v>
      </c>
      <c r="P13" s="19">
        <f>LOG10('CFU (R1)'!P13)</f>
        <v>8.0492180226701819</v>
      </c>
      <c r="Q13" s="19">
        <f>LOG10('CFU (R1)'!Q13)</f>
        <v>8.0644579892269181</v>
      </c>
    </row>
    <row r="14" spans="1:17" x14ac:dyDescent="0.25">
      <c r="A14" s="1"/>
      <c r="B14" s="7">
        <v>3</v>
      </c>
      <c r="C14" s="19" t="e">
        <f>LOG10('CFU (R1)'!C14)</f>
        <v>#NUM!</v>
      </c>
      <c r="D14" s="19" t="e">
        <f>LOG10('CFU (R1)'!D14)</f>
        <v>#NUM!</v>
      </c>
      <c r="E14" s="21" t="e">
        <f>LOG10('CFU (R1)'!E14)</f>
        <v>#NUM!</v>
      </c>
      <c r="F14" s="19">
        <f>LOG10('CFU (R1)'!F14)</f>
        <v>8.6665179805548807</v>
      </c>
      <c r="G14" s="19">
        <f>LOG10('CFU (R1)'!G14)</f>
        <v>8.6551384348113825</v>
      </c>
      <c r="H14" s="21">
        <f>LOG10('CFU (R1)'!H14)</f>
        <v>8.5728716022004807</v>
      </c>
      <c r="I14" s="19" t="e">
        <f>LOG10('CFU (R1)'!I14)</f>
        <v>#NUM!</v>
      </c>
      <c r="J14" s="19" t="e">
        <f>LOG10('CFU (R1)'!J14)</f>
        <v>#NUM!</v>
      </c>
      <c r="K14" s="21" t="e">
        <f>LOG10('CFU (R1)'!K14)</f>
        <v>#NUM!</v>
      </c>
      <c r="L14" s="19" t="e">
        <f>LOG10('CFU (R1)'!L14)</f>
        <v>#NUM!</v>
      </c>
      <c r="M14" s="19" t="e">
        <f>LOG10('CFU (R1)'!M14)</f>
        <v>#NUM!</v>
      </c>
      <c r="N14" s="21" t="e">
        <f>LOG10('CFU (R1)'!N14)</f>
        <v>#NUM!</v>
      </c>
      <c r="O14" s="19">
        <f>LOG10('CFU (R1)'!O14)</f>
        <v>8.6665179805548807</v>
      </c>
      <c r="P14" s="19">
        <f>LOG10('CFU (R1)'!P14)</f>
        <v>8.6551384348113825</v>
      </c>
      <c r="Q14" s="19">
        <f>LOG10('CFU (R1)'!Q14)</f>
        <v>8.5728716022004807</v>
      </c>
    </row>
    <row r="15" spans="1:17" x14ac:dyDescent="0.25">
      <c r="A15" s="1"/>
      <c r="B15" s="7">
        <v>4</v>
      </c>
      <c r="C15" s="19" t="e">
        <f>LOG10('CFU (R1)'!C15)</f>
        <v>#NUM!</v>
      </c>
      <c r="D15" s="19" t="e">
        <f>LOG10('CFU (R1)'!D15)</f>
        <v>#NUM!</v>
      </c>
      <c r="E15" s="21" t="e">
        <f>LOG10('CFU (R1)'!E15)</f>
        <v>#NUM!</v>
      </c>
      <c r="F15" s="19">
        <f>LOG10('CFU (R1)'!F15)</f>
        <v>8.2600713879850751</v>
      </c>
      <c r="G15" s="19">
        <f>LOG10('CFU (R1)'!G15)</f>
        <v>8.3692158574101434</v>
      </c>
      <c r="H15" s="21">
        <f>LOG10('CFU (R1)'!H15)</f>
        <v>8.3463529744506388</v>
      </c>
      <c r="I15" s="19" t="e">
        <f>LOG10('CFU (R1)'!I15)</f>
        <v>#NUM!</v>
      </c>
      <c r="J15" s="19" t="e">
        <f>LOG10('CFU (R1)'!J15)</f>
        <v>#NUM!</v>
      </c>
      <c r="K15" s="21" t="e">
        <f>LOG10('CFU (R1)'!K15)</f>
        <v>#NUM!</v>
      </c>
      <c r="L15" s="19" t="e">
        <f>LOG10('CFU (R1)'!L15)</f>
        <v>#NUM!</v>
      </c>
      <c r="M15" s="19" t="e">
        <f>LOG10('CFU (R1)'!M15)</f>
        <v>#NUM!</v>
      </c>
      <c r="N15" s="21" t="e">
        <f>LOG10('CFU (R1)'!N15)</f>
        <v>#NUM!</v>
      </c>
      <c r="O15" s="19">
        <f>LOG10('CFU (R1)'!O15)</f>
        <v>8.2600713879850751</v>
      </c>
      <c r="P15" s="19">
        <f>LOG10('CFU (R1)'!P15)</f>
        <v>8.3692158574101434</v>
      </c>
      <c r="Q15" s="19">
        <f>LOG10('CFU (R1)'!Q15)</f>
        <v>8.3463529744506388</v>
      </c>
    </row>
    <row r="16" spans="1:17" x14ac:dyDescent="0.25">
      <c r="A16" s="1"/>
      <c r="B16" s="7">
        <v>5</v>
      </c>
      <c r="C16" s="19" t="e">
        <f>LOG10('CFU (R1)'!C16)</f>
        <v>#NUM!</v>
      </c>
      <c r="D16" s="19" t="e">
        <f>LOG10('CFU (R1)'!D16)</f>
        <v>#NUM!</v>
      </c>
      <c r="E16" s="21" t="e">
        <f>LOG10('CFU (R1)'!E16)</f>
        <v>#NUM!</v>
      </c>
      <c r="F16" s="19">
        <f>LOG10('CFU (R1)'!F16)</f>
        <v>7.8450980400142569</v>
      </c>
      <c r="G16" s="19">
        <f>LOG10('CFU (R1)'!G16)</f>
        <v>7.8692317197309762</v>
      </c>
      <c r="H16" s="21">
        <f>LOG10('CFU (R1)'!H16)</f>
        <v>7.8692317197309762</v>
      </c>
      <c r="I16" s="19" t="e">
        <f>LOG10('CFU (R1)'!I16)</f>
        <v>#NUM!</v>
      </c>
      <c r="J16" s="19" t="e">
        <f>LOG10('CFU (R1)'!J16)</f>
        <v>#NUM!</v>
      </c>
      <c r="K16" s="21" t="e">
        <f>LOG10('CFU (R1)'!K16)</f>
        <v>#NUM!</v>
      </c>
      <c r="L16" s="19" t="e">
        <f>LOG10('CFU (R1)'!L16)</f>
        <v>#NUM!</v>
      </c>
      <c r="M16" s="19" t="e">
        <f>LOG10('CFU (R1)'!M16)</f>
        <v>#NUM!</v>
      </c>
      <c r="N16" s="21" t="e">
        <f>LOG10('CFU (R1)'!N16)</f>
        <v>#NUM!</v>
      </c>
      <c r="O16" s="19">
        <f>LOG10('CFU (R1)'!O16)</f>
        <v>7.8450980400142569</v>
      </c>
      <c r="P16" s="19">
        <f>LOG10('CFU (R1)'!P16)</f>
        <v>7.8692317197309762</v>
      </c>
      <c r="Q16" s="19">
        <f>LOG10('CFU (R1)'!Q16)</f>
        <v>7.8692317197309762</v>
      </c>
    </row>
    <row r="17" spans="1:17" x14ac:dyDescent="0.25">
      <c r="A17" s="1"/>
      <c r="B17" s="7">
        <v>6</v>
      </c>
      <c r="C17" s="19" t="e">
        <f>LOG10('CFU (R1)'!C17)</f>
        <v>#NUM!</v>
      </c>
      <c r="D17" s="19" t="e">
        <f>LOG10('CFU (R1)'!D17)</f>
        <v>#NUM!</v>
      </c>
      <c r="E17" s="21" t="e">
        <f>LOG10('CFU (R1)'!E17)</f>
        <v>#NUM!</v>
      </c>
      <c r="F17" s="19">
        <f>LOG10('CFU (R1)'!F17)</f>
        <v>8.6354837468149128</v>
      </c>
      <c r="G17" s="19">
        <f>LOG10('CFU (R1)'!G17)</f>
        <v>8.6190933306267432</v>
      </c>
      <c r="H17" s="21">
        <f>LOG10('CFU (R1)'!H17)</f>
        <v>8.7041505168397997</v>
      </c>
      <c r="I17" s="19" t="e">
        <f>LOG10('CFU (R1)'!I17)</f>
        <v>#NUM!</v>
      </c>
      <c r="J17" s="19" t="e">
        <f>LOG10('CFU (R1)'!J17)</f>
        <v>#NUM!</v>
      </c>
      <c r="K17" s="21" t="e">
        <f>LOG10('CFU (R1)'!K17)</f>
        <v>#NUM!</v>
      </c>
      <c r="L17" s="19" t="e">
        <f>LOG10('CFU (R1)'!L17)</f>
        <v>#NUM!</v>
      </c>
      <c r="M17" s="19" t="e">
        <f>LOG10('CFU (R1)'!M17)</f>
        <v>#NUM!</v>
      </c>
      <c r="N17" s="21" t="e">
        <f>LOG10('CFU (R1)'!N17)</f>
        <v>#NUM!</v>
      </c>
      <c r="O17" s="19">
        <f>LOG10('CFU (R1)'!O17)</f>
        <v>8.6354837468149128</v>
      </c>
      <c r="P17" s="19">
        <f>LOG10('CFU (R1)'!P17)</f>
        <v>8.6190933306267432</v>
      </c>
      <c r="Q17" s="19">
        <f>LOG10('CFU (R1)'!Q17)</f>
        <v>8.7041505168397997</v>
      </c>
    </row>
    <row r="18" spans="1:17" x14ac:dyDescent="0.25">
      <c r="A18" s="1"/>
      <c r="B18" s="7">
        <v>7</v>
      </c>
      <c r="C18" s="19" t="e">
        <f>LOG10('CFU (R1)'!C18)</f>
        <v>#NUM!</v>
      </c>
      <c r="D18" s="19" t="e">
        <f>LOG10('CFU (R1)'!D18)</f>
        <v>#NUM!</v>
      </c>
      <c r="E18" s="21" t="e">
        <f>LOG10('CFU (R1)'!E18)</f>
        <v>#NUM!</v>
      </c>
      <c r="F18" s="19">
        <f>LOG10('CFU (R1)'!F18)</f>
        <v>8.6170003411208995</v>
      </c>
      <c r="G18" s="19">
        <f>LOG10('CFU (R1)'!G18)</f>
        <v>8.6374897295125113</v>
      </c>
      <c r="H18" s="21">
        <f>LOG10('CFU (R1)'!H18)</f>
        <v>8.8954225460394074</v>
      </c>
      <c r="I18" s="19" t="e">
        <f>LOG10('CFU (R1)'!I18)</f>
        <v>#NUM!</v>
      </c>
      <c r="J18" s="19" t="e">
        <f>LOG10('CFU (R1)'!J18)</f>
        <v>#NUM!</v>
      </c>
      <c r="K18" s="21" t="e">
        <f>LOG10('CFU (R1)'!K18)</f>
        <v>#NUM!</v>
      </c>
      <c r="L18" s="19" t="e">
        <f>LOG10('CFU (R1)'!L18)</f>
        <v>#NUM!</v>
      </c>
      <c r="M18" s="19" t="e">
        <f>LOG10('CFU (R1)'!M18)</f>
        <v>#NUM!</v>
      </c>
      <c r="N18" s="21" t="e">
        <f>LOG10('CFU (R1)'!N18)</f>
        <v>#NUM!</v>
      </c>
      <c r="O18" s="19">
        <f>LOG10('CFU (R1)'!O18)</f>
        <v>8.6170003411208995</v>
      </c>
      <c r="P18" s="19">
        <f>LOG10('CFU (R1)'!P18)</f>
        <v>8.6374897295125113</v>
      </c>
      <c r="Q18" s="19">
        <f>LOG10('CFU (R1)'!Q18)</f>
        <v>8.8954225460394074</v>
      </c>
    </row>
    <row r="19" spans="1:17" x14ac:dyDescent="0.25">
      <c r="A19" s="1"/>
    </row>
    <row r="20" spans="1:17" x14ac:dyDescent="0.25">
      <c r="A20" s="1" t="s">
        <v>20</v>
      </c>
      <c r="B20" s="2" t="s">
        <v>1</v>
      </c>
      <c r="C20" s="33" t="s">
        <v>2</v>
      </c>
      <c r="D20" s="33"/>
      <c r="E20" s="34"/>
      <c r="F20" s="33" t="s">
        <v>3</v>
      </c>
      <c r="G20" s="33"/>
      <c r="H20" s="34"/>
      <c r="I20" s="33" t="s">
        <v>4</v>
      </c>
      <c r="J20" s="33"/>
      <c r="K20" s="34"/>
      <c r="L20" s="33" t="s">
        <v>30</v>
      </c>
      <c r="M20" s="33"/>
      <c r="N20" s="34"/>
      <c r="O20" s="33" t="s">
        <v>6</v>
      </c>
      <c r="P20" s="33"/>
      <c r="Q20" s="33"/>
    </row>
    <row r="21" spans="1:17" x14ac:dyDescent="0.25">
      <c r="A21" s="6" t="s">
        <v>21</v>
      </c>
      <c r="B21" s="7">
        <v>1</v>
      </c>
      <c r="C21" s="19">
        <f>LOG10('CFU (R1)'!C21)</f>
        <v>7.9030899869919438</v>
      </c>
      <c r="D21" s="19">
        <f>LOG10('CFU (R1)'!D21)</f>
        <v>7.6020599913279625</v>
      </c>
      <c r="E21" s="20">
        <f>LOG10('CFU (R1)'!E21)</f>
        <v>7.7781512503836439</v>
      </c>
      <c r="F21" s="19">
        <f>LOG10('CFU (R1)'!F21)</f>
        <v>8.9138138523837167</v>
      </c>
      <c r="G21" s="19">
        <f>LOG10('CFU (R1)'!G21)</f>
        <v>9.1702617153949575</v>
      </c>
      <c r="H21" s="20">
        <f>LOG10('CFU (R1)'!H21)</f>
        <v>9.1643528557844363</v>
      </c>
      <c r="I21" s="19">
        <f>LOG10('CFU (R1)'!I21)</f>
        <v>7.3010299956639813</v>
      </c>
      <c r="J21" s="19">
        <f>LOG10('CFU (R1)'!J21)</f>
        <v>8.0791812460476251</v>
      </c>
      <c r="K21" s="20">
        <f>LOG10('CFU (R1)'!K21)</f>
        <v>7.3010299956639813</v>
      </c>
      <c r="L21" s="19">
        <f>LOG10('CFU (R1)'!L21)</f>
        <v>7.6989700043360187</v>
      </c>
      <c r="M21" s="19">
        <f>LOG10('CFU (R1)'!M21)</f>
        <v>7.9030899869919438</v>
      </c>
      <c r="N21" s="20">
        <f>LOG10('CFU (R1)'!N21)</f>
        <v>7.6020599913279625</v>
      </c>
      <c r="O21" s="19">
        <f>LOG10('CFU (R1)'!O21)</f>
        <v>8.9395192526186182</v>
      </c>
      <c r="P21" s="19">
        <f>LOG10('CFU (R1)'!P21)</f>
        <v>9.1931245983544621</v>
      </c>
      <c r="Q21" s="19">
        <f>LOG10('CFU (R1)'!Q21)</f>
        <v>9.1760912590556813</v>
      </c>
    </row>
    <row r="22" spans="1:17" x14ac:dyDescent="0.25">
      <c r="A22" s="1"/>
      <c r="B22" s="7">
        <v>2</v>
      </c>
      <c r="C22" s="19">
        <f>LOG10('CFU (R1)'!C22)</f>
        <v>6.6020599913279625</v>
      </c>
      <c r="D22" s="19">
        <f>LOG10('CFU (R1)'!D22)</f>
        <v>6.6020599913279625</v>
      </c>
      <c r="E22" s="21">
        <f>LOG10('CFU (R1)'!E22)</f>
        <v>6.3010299956639813</v>
      </c>
      <c r="F22" s="19">
        <f>LOG10('CFU (R1)'!F22)</f>
        <v>8.1522883443830558</v>
      </c>
      <c r="G22" s="19">
        <f>LOG10('CFU (R1)'!G22)</f>
        <v>8.1335389083702179</v>
      </c>
      <c r="H22" s="21">
        <f>LOG10('CFU (R1)'!H22)</f>
        <v>8.1072099696478688</v>
      </c>
      <c r="I22" s="19">
        <f>LOG10('CFU (R1)'!I22)</f>
        <v>6.3010299956639813</v>
      </c>
      <c r="J22" s="19">
        <f>LOG10('CFU (R1)'!J22)</f>
        <v>6.3010299956639813</v>
      </c>
      <c r="K22" s="21">
        <f>LOG10('CFU (R1)'!K22)</f>
        <v>6.3010299956639813</v>
      </c>
      <c r="L22" s="19">
        <f>LOG10('CFU (R1)'!L22)</f>
        <v>6.4771212547196626</v>
      </c>
      <c r="M22" s="19">
        <f>LOG10('CFU (R1)'!M22)</f>
        <v>6.4771212547196626</v>
      </c>
      <c r="N22" s="21">
        <f>LOG10('CFU (R1)'!N22)</f>
        <v>6.3010299956639813</v>
      </c>
      <c r="O22" s="19">
        <f>LOG10('CFU (R1)'!O22)</f>
        <v>8.1613680022349744</v>
      </c>
      <c r="P22" s="19">
        <f>LOG10('CFU (R1)'!P22)</f>
        <v>8.143014800254095</v>
      </c>
      <c r="Q22" s="19">
        <f>LOG10('CFU (R1)'!Q22)</f>
        <v>8.1139433523068369</v>
      </c>
    </row>
    <row r="23" spans="1:17" x14ac:dyDescent="0.25">
      <c r="A23" s="1"/>
      <c r="B23" s="7">
        <v>3</v>
      </c>
      <c r="C23" s="19">
        <f>LOG10('CFU (R1)'!C23)</f>
        <v>6.3010299956639813</v>
      </c>
      <c r="D23" s="19">
        <f>LOG10('CFU (R1)'!D23)</f>
        <v>6.6020599913279625</v>
      </c>
      <c r="E23" s="21">
        <f>LOG10('CFU (R1)'!E23)</f>
        <v>6.6020599913279625</v>
      </c>
      <c r="F23" s="19">
        <f>LOG10('CFU (R1)'!F23)</f>
        <v>8.6901960800285138</v>
      </c>
      <c r="G23" s="19">
        <f>LOG10('CFU (R1)'!G23)</f>
        <v>8.6473829701146201</v>
      </c>
      <c r="H23" s="21">
        <f>LOG10('CFU (R1)'!H23)</f>
        <v>8.6414741105040989</v>
      </c>
      <c r="I23" s="19">
        <f>LOG10('CFU (R1)'!I23)</f>
        <v>7</v>
      </c>
      <c r="J23" s="19">
        <f>LOG10('CFU (R1)'!J23)</f>
        <v>7.204119982655925</v>
      </c>
      <c r="K23" s="21">
        <f>LOG10('CFU (R1)'!K23)</f>
        <v>6.9030899869919438</v>
      </c>
      <c r="L23" s="19">
        <f>LOG10('CFU (R1)'!L23)</f>
        <v>6.7781512503836439</v>
      </c>
      <c r="M23" s="19">
        <f>LOG10('CFU (R1)'!M23)</f>
        <v>7</v>
      </c>
      <c r="N23" s="21">
        <f>LOG10('CFU (R1)'!N23)</f>
        <v>6.7781512503836439</v>
      </c>
      <c r="O23" s="19">
        <f>LOG10('CFU (R1)'!O23)</f>
        <v>8.6954816764901981</v>
      </c>
      <c r="P23" s="19">
        <f>LOG10('CFU (R1)'!P23)</f>
        <v>8.6570558528571038</v>
      </c>
      <c r="Q23" s="19">
        <f>LOG10('CFU (R1)'!Q23)</f>
        <v>8.6473829701146201</v>
      </c>
    </row>
    <row r="24" spans="1:17" x14ac:dyDescent="0.25">
      <c r="A24" s="1"/>
      <c r="B24" s="7">
        <v>4</v>
      </c>
      <c r="C24" s="19">
        <f>LOG10('CFU (R1)'!C24)</f>
        <v>6.6020599913279625</v>
      </c>
      <c r="D24" s="19">
        <f>LOG10('CFU (R1)'!D24)</f>
        <v>6.7781512503836439</v>
      </c>
      <c r="E24" s="21">
        <f>LOG10('CFU (R1)'!E24)</f>
        <v>6.3010299956639813</v>
      </c>
      <c r="F24" s="19">
        <f>LOG10('CFU (R1)'!F24)</f>
        <v>8.2878017299302265</v>
      </c>
      <c r="G24" s="19">
        <f>LOG10('CFU (R1)'!G24)</f>
        <v>8.2355284469075496</v>
      </c>
      <c r="H24" s="21">
        <f>LOG10('CFU (R1)'!H24)</f>
        <v>8.357934847000454</v>
      </c>
      <c r="I24" s="19">
        <f>LOG10('CFU (R1)'!I24)</f>
        <v>7</v>
      </c>
      <c r="J24" s="19">
        <f>LOG10('CFU (R1)'!J24)</f>
        <v>7.204119982655925</v>
      </c>
      <c r="K24" s="21">
        <f>LOG10('CFU (R1)'!K24)</f>
        <v>7.1461280356782382</v>
      </c>
      <c r="L24" s="19">
        <f>LOG10('CFU (R1)'!L24)</f>
        <v>6.8450980400142569</v>
      </c>
      <c r="M24" s="19">
        <f>LOG10('CFU (R1)'!M24)</f>
        <v>7.0413926851582254</v>
      </c>
      <c r="N24" s="21">
        <f>LOG10('CFU (R1)'!N24)</f>
        <v>6.9030899869919438</v>
      </c>
      <c r="O24" s="19">
        <f>LOG10('CFU (R1)'!O24)</f>
        <v>8.3031960574204895</v>
      </c>
      <c r="P24" s="19">
        <f>LOG10('CFU (R1)'!P24)</f>
        <v>8.2624510897304297</v>
      </c>
      <c r="Q24" s="19">
        <f>LOG10('CFU (R1)'!Q24)</f>
        <v>8.3729120029701072</v>
      </c>
    </row>
    <row r="25" spans="1:17" x14ac:dyDescent="0.25">
      <c r="A25" s="1"/>
      <c r="B25" s="7">
        <v>5</v>
      </c>
      <c r="C25" s="19">
        <f>LOG10('CFU (R1)'!C25)</f>
        <v>6.6020599913279625</v>
      </c>
      <c r="D25" s="19">
        <f>LOG10('CFU (R1)'!D25)</f>
        <v>6.7781512503836439</v>
      </c>
      <c r="E25" s="21">
        <f>LOG10('CFU (R1)'!E25)</f>
        <v>6.6020599913279625</v>
      </c>
      <c r="F25" s="19">
        <f>LOG10('CFU (R1)'!F25)</f>
        <v>7.8573324964312681</v>
      </c>
      <c r="G25" s="19">
        <f>LOG10('CFU (R1)'!G25)</f>
        <v>7.9444826721501682</v>
      </c>
      <c r="H25" s="21">
        <f>LOG10('CFU (R1)'!H25)</f>
        <v>7.6627578316815743</v>
      </c>
      <c r="I25" s="19">
        <f>LOG10('CFU (R1)'!I25)</f>
        <v>7.1461280356782382</v>
      </c>
      <c r="J25" s="19">
        <f>LOG10('CFU (R1)'!J25)</f>
        <v>7</v>
      </c>
      <c r="K25" s="21">
        <f>LOG10('CFU (R1)'!K25)</f>
        <v>7.1461280356782382</v>
      </c>
      <c r="L25" s="19">
        <f>LOG10('CFU (R1)'!L25)</f>
        <v>6.9542425094393252</v>
      </c>
      <c r="M25" s="19">
        <f>LOG10('CFU (R1)'!M25)</f>
        <v>6.9030899869919438</v>
      </c>
      <c r="N25" s="21">
        <f>LOG10('CFU (R1)'!N25)</f>
        <v>6.9542425094393252</v>
      </c>
      <c r="O25" s="19">
        <f>LOG10('CFU (R1)'!O25)</f>
        <v>7.9084850188786495</v>
      </c>
      <c r="P25" s="19">
        <f>LOG10('CFU (R1)'!P25)</f>
        <v>7.982271233039568</v>
      </c>
      <c r="Q25" s="19">
        <f>LOG10('CFU (R1)'!Q25)</f>
        <v>7.7403626894942441</v>
      </c>
    </row>
    <row r="26" spans="1:17" x14ac:dyDescent="0.25">
      <c r="A26" s="1"/>
      <c r="B26" s="7">
        <v>6</v>
      </c>
      <c r="C26" s="19">
        <f>LOG10('CFU (R1)'!C26)</f>
        <v>7.5563025007672868</v>
      </c>
      <c r="D26" s="19">
        <f>LOG10('CFU (R1)'!D26)</f>
        <v>7.5314789170422554</v>
      </c>
      <c r="E26" s="21">
        <f>LOG10('CFU (R1)'!E26)</f>
        <v>7.7160033436347994</v>
      </c>
      <c r="F26" s="19">
        <f>LOG10('CFU (R1)'!F26)</f>
        <v>8.6954816764901981</v>
      </c>
      <c r="G26" s="19">
        <f>LOG10('CFU (R1)'!G26)</f>
        <v>8.7041505168397997</v>
      </c>
      <c r="H26" s="21">
        <f>LOG10('CFU (R1)'!H26)</f>
        <v>8.6702458530741247</v>
      </c>
      <c r="I26" s="19">
        <f>LOG10('CFU (R1)'!I26)</f>
        <v>7.8692317197309762</v>
      </c>
      <c r="J26" s="19">
        <f>LOG10('CFU (R1)'!J26)</f>
        <v>7.9444826721501682</v>
      </c>
      <c r="K26" s="21">
        <f>LOG10('CFU (R1)'!K26)</f>
        <v>7.8920946026904808</v>
      </c>
      <c r="L26" s="19">
        <f>LOG10('CFU (R1)'!L26)</f>
        <v>7.7403626894942441</v>
      </c>
      <c r="M26" s="19">
        <f>LOG10('CFU (R1)'!M26)</f>
        <v>7.7853298350107671</v>
      </c>
      <c r="N26" s="21">
        <f>LOG10('CFU (R1)'!N26)</f>
        <v>7.8129133566428557</v>
      </c>
      <c r="O26" s="19">
        <f>LOG10('CFU (R1)'!O26)</f>
        <v>8.7411515988517845</v>
      </c>
      <c r="P26" s="19">
        <f>LOG10('CFU (R1)'!P26)</f>
        <v>8.7535830588929073</v>
      </c>
      <c r="Q26" s="19">
        <f>LOG10('CFU (R1)'!Q26)</f>
        <v>8.7267272090265724</v>
      </c>
    </row>
    <row r="27" spans="1:17" x14ac:dyDescent="0.25">
      <c r="A27" s="1"/>
      <c r="B27" s="7">
        <v>7</v>
      </c>
      <c r="C27" s="19">
        <f>LOG10('CFU (R1)'!C27)</f>
        <v>7.6627578316815743</v>
      </c>
      <c r="D27" s="19">
        <f>LOG10('CFU (R1)'!D27)</f>
        <v>6.6020599913279625</v>
      </c>
      <c r="E27" s="21">
        <f>LOG10('CFU (R1)'!E27)</f>
        <v>7.7481880270062007</v>
      </c>
      <c r="F27" s="19">
        <f>LOG10('CFU (R1)'!F27)</f>
        <v>8.5514499979728757</v>
      </c>
      <c r="G27" s="19">
        <f>LOG10('CFU (R1)'!G27)</f>
        <v>8.518513939877888</v>
      </c>
      <c r="H27" s="21">
        <f>LOG10('CFU (R1)'!H27)</f>
        <v>8.6106601630898805</v>
      </c>
      <c r="I27" s="19">
        <f>LOG10('CFU (R1)'!I27)</f>
        <v>8</v>
      </c>
      <c r="J27" s="19">
        <f>LOG10('CFU (R1)'!J27)</f>
        <v>7.9637878273455556</v>
      </c>
      <c r="K27" s="21">
        <f>LOG10('CFU (R1)'!K27)</f>
        <v>7.9444826721501682</v>
      </c>
      <c r="L27" s="19">
        <f>LOG10('CFU (R1)'!L27)</f>
        <v>7.8633228601204559</v>
      </c>
      <c r="M27" s="19">
        <f>LOG10('CFU (R1)'!M27)</f>
        <v>7.6812412373755876</v>
      </c>
      <c r="N27" s="21">
        <f>LOG10('CFU (R1)'!N27)</f>
        <v>7.8573324964312681</v>
      </c>
      <c r="O27" s="19">
        <f>LOG10('CFU (R1)'!O27)</f>
        <v>8.6324572921847249</v>
      </c>
      <c r="P27" s="19">
        <f>LOG10('CFU (R1)'!P27)</f>
        <v>8.577491799837226</v>
      </c>
      <c r="Q27" s="19">
        <f>LOG10('CFU (R1)'!Q27)</f>
        <v>8.6812412373755876</v>
      </c>
    </row>
    <row r="28" spans="1:17" x14ac:dyDescent="0.25">
      <c r="A28" s="1"/>
    </row>
    <row r="29" spans="1:17" x14ac:dyDescent="0.25">
      <c r="A29" s="1" t="s">
        <v>22</v>
      </c>
      <c r="B29" s="2" t="s">
        <v>1</v>
      </c>
      <c r="C29" s="33" t="s">
        <v>2</v>
      </c>
      <c r="D29" s="33"/>
      <c r="E29" s="34"/>
      <c r="F29" s="33" t="s">
        <v>3</v>
      </c>
      <c r="G29" s="33"/>
      <c r="H29" s="34"/>
      <c r="I29" s="33" t="s">
        <v>4</v>
      </c>
      <c r="J29" s="33"/>
      <c r="K29" s="34"/>
      <c r="L29" s="33" t="s">
        <v>30</v>
      </c>
      <c r="M29" s="33"/>
      <c r="N29" s="34"/>
      <c r="O29" s="33" t="s">
        <v>6</v>
      </c>
      <c r="P29" s="33"/>
      <c r="Q29" s="33"/>
    </row>
    <row r="30" spans="1:17" x14ac:dyDescent="0.25">
      <c r="A30" s="6" t="s">
        <v>23</v>
      </c>
      <c r="B30" s="7">
        <v>1</v>
      </c>
      <c r="C30" s="19">
        <f>LOG10('CFU (R1)'!C30)</f>
        <v>8.0791812460476251</v>
      </c>
      <c r="D30" s="19">
        <f>LOG10('CFU (R1)'!D30)</f>
        <v>7.9030899869919438</v>
      </c>
      <c r="E30" s="20">
        <f>LOG10('CFU (R1)'!E30)</f>
        <v>7.7781512503836439</v>
      </c>
      <c r="F30" s="19">
        <f>LOG10('CFU (R1)'!F30)</f>
        <v>9.1461280356782382</v>
      </c>
      <c r="G30" s="19">
        <f>LOG10('CFU (R1)'!G30)</f>
        <v>9.1875207208364635</v>
      </c>
      <c r="H30" s="20">
        <f>LOG10('CFU (R1)'!H30)</f>
        <v>9.0934216851622356</v>
      </c>
      <c r="I30" s="19">
        <f>LOG10('CFU (R1)'!I30)</f>
        <v>8</v>
      </c>
      <c r="J30" s="19">
        <f>LOG10('CFU (R1)'!J30)</f>
        <v>8</v>
      </c>
      <c r="K30" s="20">
        <f>LOG10('CFU (R1)'!K30)</f>
        <v>7.9030899869919438</v>
      </c>
      <c r="L30" s="19">
        <f>LOG10('CFU (R1)'!L30)</f>
        <v>8.0413926851582254</v>
      </c>
      <c r="M30" s="19">
        <f>LOG10('CFU (R1)'!M30)</f>
        <v>7.9542425094393252</v>
      </c>
      <c r="N30" s="20">
        <f>LOG10('CFU (R1)'!N30)</f>
        <v>7.8450980400142569</v>
      </c>
      <c r="O30" s="19">
        <f>LOG10('CFU (R1)'!O30)</f>
        <v>9.1789769472931688</v>
      </c>
      <c r="P30" s="19">
        <f>LOG10('CFU (R1)'!P30)</f>
        <v>9.2121876044039581</v>
      </c>
      <c r="Q30" s="19">
        <f>LOG10('CFU (R1)'!Q30)</f>
        <v>9.1172712956557636</v>
      </c>
    </row>
    <row r="31" spans="1:17" x14ac:dyDescent="0.25">
      <c r="A31" s="1"/>
      <c r="B31" s="7">
        <v>2</v>
      </c>
      <c r="C31" s="19">
        <f>LOG10('CFU (R1)'!C31)</f>
        <v>6.3010299956639813</v>
      </c>
      <c r="D31" s="19">
        <f>LOG10('CFU (R1)'!D31)</f>
        <v>6.6020599913279625</v>
      </c>
      <c r="E31" s="21">
        <f>LOG10('CFU (R1)'!E31)</f>
        <v>6.9030899869919438</v>
      </c>
      <c r="F31" s="19">
        <f>LOG10('CFU (R1)'!F31)</f>
        <v>8.1003705451175634</v>
      </c>
      <c r="G31" s="19">
        <f>LOG10('CFU (R1)'!G31)</f>
        <v>8.1702617153949575</v>
      </c>
      <c r="H31" s="21">
        <f>LOG10('CFU (R1)'!H31)</f>
        <v>8</v>
      </c>
      <c r="I31" s="19">
        <f>LOG10('CFU (R1)'!I31)</f>
        <v>6.9030899869919438</v>
      </c>
      <c r="J31" s="19">
        <f>LOG10('CFU (R1)'!J31)</f>
        <v>6.3010299956639813</v>
      </c>
      <c r="K31" s="21">
        <f>LOG10('CFU (R1)'!K31)</f>
        <v>6.3010299956639813</v>
      </c>
      <c r="L31" s="19">
        <f>LOG10('CFU (R1)'!L31)</f>
        <v>6.6989700043360187</v>
      </c>
      <c r="M31" s="19">
        <f>LOG10('CFU (R1)'!M31)</f>
        <v>6.4771212547196626</v>
      </c>
      <c r="N31" s="21">
        <f>LOG10('CFU (R1)'!N31)</f>
        <v>6.6989700043360187</v>
      </c>
      <c r="O31" s="19">
        <f>LOG10('CFU (R1)'!O31)</f>
        <v>8.1172712956557636</v>
      </c>
      <c r="P31" s="19">
        <f>LOG10('CFU (R1)'!P31)</f>
        <v>8.1789769472931688</v>
      </c>
      <c r="Q31" s="19">
        <f>LOG10('CFU (R1)'!Q31)</f>
        <v>8.0211892990699383</v>
      </c>
    </row>
    <row r="32" spans="1:17" x14ac:dyDescent="0.25">
      <c r="A32" s="1"/>
      <c r="B32" s="7">
        <v>3</v>
      </c>
      <c r="C32" s="19">
        <f>LOG10('CFU (R1)'!C32)</f>
        <v>6.3010299956639813</v>
      </c>
      <c r="D32" s="19">
        <f>LOG10('CFU (R1)'!D32)</f>
        <v>6.7781512503836439</v>
      </c>
      <c r="E32" s="21">
        <f>LOG10('CFU (R1)'!E32)</f>
        <v>6.9030899869919438</v>
      </c>
      <c r="F32" s="19">
        <f>LOG10('CFU (R1)'!F32)</f>
        <v>8.653212513775344</v>
      </c>
      <c r="G32" s="19">
        <f>LOG10('CFU (R1)'!G32)</f>
        <v>8.668385916690001</v>
      </c>
      <c r="H32" s="21">
        <f>LOG10('CFU (R1)'!H32)</f>
        <v>8.6294095991027184</v>
      </c>
      <c r="I32" s="19">
        <f>LOG10('CFU (R1)'!I32)</f>
        <v>7.4771212547196626</v>
      </c>
      <c r="J32" s="19">
        <f>LOG10('CFU (R1)'!J32)</f>
        <v>7.0791812460476251</v>
      </c>
      <c r="K32" s="21">
        <f>LOG10('CFU (R1)'!K32)</f>
        <v>7.3010299956639813</v>
      </c>
      <c r="L32" s="19">
        <f>LOG10('CFU (R1)'!L32)</f>
        <v>7.204119982655925</v>
      </c>
      <c r="M32" s="19">
        <f>LOG10('CFU (R1)'!M32)</f>
        <v>6.9542425094393252</v>
      </c>
      <c r="N32" s="21">
        <f>LOG10('CFU (R1)'!N32)</f>
        <v>7.1461280356782382</v>
      </c>
      <c r="O32" s="19">
        <f>LOG10('CFU (R1)'!O32)</f>
        <v>8.668385916690001</v>
      </c>
      <c r="P32" s="19">
        <f>LOG10('CFU (R1)'!P32)</f>
        <v>8.6766936096248664</v>
      </c>
      <c r="Q32" s="19">
        <f>LOG10('CFU (R1)'!Q32)</f>
        <v>8.6434526764861879</v>
      </c>
    </row>
    <row r="33" spans="1:17" x14ac:dyDescent="0.25">
      <c r="A33" s="1"/>
      <c r="B33" s="7">
        <v>4</v>
      </c>
      <c r="C33" s="19">
        <f>LOG10('CFU (R1)'!C33)</f>
        <v>6.3010299956639813</v>
      </c>
      <c r="D33" s="19">
        <f>LOG10('CFU (R1)'!D33)</f>
        <v>6.9030899869919438</v>
      </c>
      <c r="E33" s="21">
        <f>LOG10('CFU (R1)'!E33)</f>
        <v>6.6020599913279625</v>
      </c>
      <c r="F33" s="19">
        <f>LOG10('CFU (R1)'!F33)</f>
        <v>8.3541084391474012</v>
      </c>
      <c r="G33" s="19">
        <f>LOG10('CFU (R1)'!G33)</f>
        <v>8.3138672203691542</v>
      </c>
      <c r="H33" s="21">
        <f>LOG10('CFU (R1)'!H33)</f>
        <v>8.4502491083193618</v>
      </c>
      <c r="I33" s="19">
        <f>LOG10('CFU (R1)'!I33)</f>
        <v>7.2552725051033065</v>
      </c>
      <c r="J33" s="19">
        <f>LOG10('CFU (R1)'!J33)</f>
        <v>7.2552725051033065</v>
      </c>
      <c r="K33" s="21">
        <f>LOG10('CFU (R1)'!K33)</f>
        <v>7.1461280356782382</v>
      </c>
      <c r="L33" s="19">
        <f>LOG10('CFU (R1)'!L33)</f>
        <v>7</v>
      </c>
      <c r="M33" s="19">
        <f>LOG10('CFU (R1)'!M33)</f>
        <v>7.1139433523068369</v>
      </c>
      <c r="N33" s="21">
        <f>LOG10('CFU (R1)'!N33)</f>
        <v>6.9542425094393252</v>
      </c>
      <c r="O33" s="19">
        <f>LOG10('CFU (R1)'!O33)</f>
        <v>8.3729120029701072</v>
      </c>
      <c r="P33" s="19">
        <f>LOG10('CFU (R1)'!P33)</f>
        <v>8.3404441148401176</v>
      </c>
      <c r="Q33" s="19">
        <f>LOG10('CFU (R1)'!Q33)</f>
        <v>8.4638929889859078</v>
      </c>
    </row>
    <row r="34" spans="1:17" x14ac:dyDescent="0.25">
      <c r="A34" s="1"/>
      <c r="B34" s="7">
        <v>5</v>
      </c>
      <c r="C34" s="19">
        <f>LOG10('CFU (R1)'!C34)</f>
        <v>6.7781512503836439</v>
      </c>
      <c r="D34" s="19">
        <f>LOG10('CFU (R1)'!D34)</f>
        <v>6.7781512503836439</v>
      </c>
      <c r="E34" s="21">
        <f>LOG10('CFU (R1)'!E34)</f>
        <v>6.9030899869919438</v>
      </c>
      <c r="F34" s="19">
        <f>LOG10('CFU (R1)'!F34)</f>
        <v>7.9344984512435675</v>
      </c>
      <c r="G34" s="19">
        <f>LOG10('CFU (R1)'!G34)</f>
        <v>7.8808135922807914</v>
      </c>
      <c r="H34" s="21">
        <f>LOG10('CFU (R1)'!H34)</f>
        <v>8.0170333392987807</v>
      </c>
      <c r="I34" s="19">
        <f>LOG10('CFU (R1)'!I34)</f>
        <v>7.5051499783199063</v>
      </c>
      <c r="J34" s="19">
        <f>LOG10('CFU (R1)'!J34)</f>
        <v>7.0791812460476251</v>
      </c>
      <c r="K34" s="21">
        <f>LOG10('CFU (R1)'!K34)</f>
        <v>7.4771212547196626</v>
      </c>
      <c r="L34" s="19">
        <f>LOG10('CFU (R1)'!L34)</f>
        <v>7.2787536009528289</v>
      </c>
      <c r="M34" s="19">
        <f>LOG10('CFU (R1)'!M34)</f>
        <v>6.9542425094393252</v>
      </c>
      <c r="N34" s="21">
        <f>LOG10('CFU (R1)'!N34)</f>
        <v>7.2787536009528289</v>
      </c>
      <c r="O34" s="19">
        <f>LOG10('CFU (R1)'!O34)</f>
        <v>8.0211892990699383</v>
      </c>
      <c r="P34" s="19">
        <f>LOG10('CFU (R1)'!P34)</f>
        <v>7.9294189257142929</v>
      </c>
      <c r="Q34" s="19">
        <f>LOG10('CFU (R1)'!Q34)</f>
        <v>8.0899051114393981</v>
      </c>
    </row>
    <row r="35" spans="1:17" x14ac:dyDescent="0.25">
      <c r="A35" s="1"/>
      <c r="B35" s="7">
        <v>6</v>
      </c>
      <c r="C35" s="19">
        <f>LOG10('CFU (R1)'!C35)</f>
        <v>7.7481880270062007</v>
      </c>
      <c r="D35" s="19">
        <f>LOG10('CFU (R1)'!D35)</f>
        <v>7.9138138523837167</v>
      </c>
      <c r="E35" s="21">
        <f>LOG10('CFU (R1)'!E35)</f>
        <v>7.8061799739838875</v>
      </c>
      <c r="F35" s="19">
        <f>LOG10('CFU (R1)'!F35)</f>
        <v>8.568201724066995</v>
      </c>
      <c r="G35" s="19">
        <f>LOG10('CFU (R1)'!G35)</f>
        <v>8.5051499783199063</v>
      </c>
      <c r="H35" s="21">
        <f>LOG10('CFU (R1)'!H35)</f>
        <v>8.5932860670204576</v>
      </c>
      <c r="I35" s="19">
        <f>LOG10('CFU (R1)'!I35)</f>
        <v>8.0492180226701819</v>
      </c>
      <c r="J35" s="19">
        <f>LOG10('CFU (R1)'!J35)</f>
        <v>8.0170333392987807</v>
      </c>
      <c r="K35" s="21">
        <f>LOG10('CFU (R1)'!K35)</f>
        <v>8.0170333392987807</v>
      </c>
      <c r="L35" s="19">
        <f>LOG10('CFU (R1)'!L35)</f>
        <v>7.924279286061882</v>
      </c>
      <c r="M35" s="19">
        <f>LOG10('CFU (R1)'!M35)</f>
        <v>7.9684829485539348</v>
      </c>
      <c r="N35" s="21">
        <f>LOG10('CFU (R1)'!N35)</f>
        <v>7.924279286061882</v>
      </c>
      <c r="O35" s="19">
        <f>LOG10('CFU (R1)'!O35)</f>
        <v>8.6570558528571038</v>
      </c>
      <c r="P35" s="19">
        <f>LOG10('CFU (R1)'!P35)</f>
        <v>8.6159500516564016</v>
      </c>
      <c r="Q35" s="19">
        <f>LOG10('CFU (R1)'!Q35)</f>
        <v>8.6776069527204935</v>
      </c>
    </row>
    <row r="36" spans="1:17" x14ac:dyDescent="0.25">
      <c r="A36" s="1"/>
      <c r="B36" s="7">
        <v>7</v>
      </c>
      <c r="C36" s="19">
        <f>LOG10('CFU (R1)'!C36)</f>
        <v>7.7781512503836439</v>
      </c>
      <c r="D36" s="19">
        <f>LOG10('CFU (R1)'!D36)</f>
        <v>7.6627578316815743</v>
      </c>
      <c r="E36" s="21">
        <f>LOG10('CFU (R1)'!E36)</f>
        <v>7.7923916894982534</v>
      </c>
      <c r="F36" s="19">
        <f>LOG10('CFU (R1)'!F36)</f>
        <v>8.5289167002776551</v>
      </c>
      <c r="G36" s="19">
        <f>LOG10('CFU (R1)'!G36)</f>
        <v>8.5237464668115646</v>
      </c>
      <c r="H36" s="21">
        <f>LOG10('CFU (R1)'!H36)</f>
        <v>8.5954962218255737</v>
      </c>
      <c r="I36" s="19">
        <f>LOG10('CFU (R1)'!I36)</f>
        <v>8.1931245983544621</v>
      </c>
      <c r="J36" s="19">
        <f>LOG10('CFU (R1)'!J36)</f>
        <v>8.0934216851622356</v>
      </c>
      <c r="K36" s="21">
        <f>LOG10('CFU (R1)'!K36)</f>
        <v>8.1522883443830558</v>
      </c>
      <c r="L36" s="19">
        <f>LOG10('CFU (R1)'!L36)</f>
        <v>8.0334237554869503</v>
      </c>
      <c r="M36" s="19">
        <f>LOG10('CFU (R1)'!M36)</f>
        <v>7.9294189257142929</v>
      </c>
      <c r="N36" s="21">
        <f>LOG10('CFU (R1)'!N36)</f>
        <v>8.008600171761918</v>
      </c>
      <c r="O36" s="19">
        <f>LOG10('CFU (R1)'!O36)</f>
        <v>8.649334858712141</v>
      </c>
      <c r="P36" s="19">
        <f>LOG10('CFU (R1)'!P36)</f>
        <v>8.6222140229662951</v>
      </c>
      <c r="Q36" s="19">
        <f>LOG10('CFU (R1)'!Q36)</f>
        <v>8.6954816764901981</v>
      </c>
    </row>
    <row r="37" spans="1:17" x14ac:dyDescent="0.25">
      <c r="A37" s="1"/>
    </row>
    <row r="38" spans="1:17" x14ac:dyDescent="0.25">
      <c r="A38" s="1" t="s">
        <v>24</v>
      </c>
      <c r="B38" s="2" t="s">
        <v>1</v>
      </c>
      <c r="C38" s="33" t="s">
        <v>2</v>
      </c>
      <c r="D38" s="33"/>
      <c r="E38" s="34"/>
      <c r="F38" s="33" t="s">
        <v>3</v>
      </c>
      <c r="G38" s="33"/>
      <c r="H38" s="34"/>
      <c r="I38" s="33" t="s">
        <v>4</v>
      </c>
      <c r="J38" s="33"/>
      <c r="K38" s="34"/>
      <c r="L38" s="33" t="s">
        <v>30</v>
      </c>
      <c r="M38" s="33"/>
      <c r="N38" s="34"/>
      <c r="O38" s="33" t="s">
        <v>6</v>
      </c>
      <c r="P38" s="33"/>
      <c r="Q38" s="33"/>
    </row>
    <row r="39" spans="1:17" x14ac:dyDescent="0.25">
      <c r="A39" s="6" t="s">
        <v>25</v>
      </c>
      <c r="B39" s="7">
        <v>1</v>
      </c>
      <c r="C39" s="19">
        <f>LOG10('CFU (R1)'!C39)</f>
        <v>7.7781512503836439</v>
      </c>
      <c r="D39" s="19">
        <f>LOG10('CFU (R1)'!D39)</f>
        <v>7.3010299956639813</v>
      </c>
      <c r="E39" s="20">
        <f>LOG10('CFU (R1)'!E39)</f>
        <v>7.3010299956639813</v>
      </c>
      <c r="F39" s="19">
        <f>LOG10('CFU (R1)'!F39)</f>
        <v>9.1986570869544231</v>
      </c>
      <c r="G39" s="19">
        <f>LOG10('CFU (R1)'!G39)</f>
        <v>9.1760912590556813</v>
      </c>
      <c r="H39" s="20">
        <f>LOG10('CFU (R1)'!H39)</f>
        <v>9.1205739312058505</v>
      </c>
      <c r="I39" s="19">
        <f>LOG10('CFU (R1)'!I39)</f>
        <v>7.7781512503836439</v>
      </c>
      <c r="J39" s="19">
        <f>LOG10('CFU (R1)'!J39)</f>
        <v>7.3010299956639813</v>
      </c>
      <c r="K39" s="20">
        <f>LOG10('CFU (R1)'!K39)</f>
        <v>8</v>
      </c>
      <c r="L39" s="19">
        <f>LOG10('CFU (R1)'!L39)</f>
        <v>7.7781512503836439</v>
      </c>
      <c r="M39" s="19">
        <f>LOG10('CFU (R1)'!M39)</f>
        <v>7.3010299956639813</v>
      </c>
      <c r="N39" s="20">
        <f>LOG10('CFU (R1)'!N39)</f>
        <v>7.7781512503836439</v>
      </c>
      <c r="O39" s="19">
        <f>LOG10('CFU (R1)'!O39)</f>
        <v>9.214843848047698</v>
      </c>
      <c r="P39" s="19">
        <f>LOG10('CFU (R1)'!P39)</f>
        <v>9.1818435879447726</v>
      </c>
      <c r="Q39" s="19">
        <f>LOG10('CFU (R1)'!Q39)</f>
        <v>9.1398790864012369</v>
      </c>
    </row>
    <row r="40" spans="1:17" x14ac:dyDescent="0.25">
      <c r="A40" s="1"/>
      <c r="B40" s="7">
        <v>2</v>
      </c>
      <c r="C40" s="19">
        <f>LOG10('CFU (R1)'!C40)</f>
        <v>6.6020599913279625</v>
      </c>
      <c r="D40" s="19">
        <f>LOG10('CFU (R1)'!D40)</f>
        <v>7</v>
      </c>
      <c r="E40" s="21">
        <f>LOG10('CFU (R1)'!E40)</f>
        <v>6.6020599913279625</v>
      </c>
      <c r="F40" s="19">
        <f>LOG10('CFU (R1)'!F40)</f>
        <v>8.0791812460476251</v>
      </c>
      <c r="G40" s="19">
        <f>LOG10('CFU (R1)'!G40)</f>
        <v>8.0934216851622356</v>
      </c>
      <c r="H40" s="21">
        <f>LOG10('CFU (R1)'!H40)</f>
        <v>8.0791812460476251</v>
      </c>
      <c r="I40" s="19">
        <f>LOG10('CFU (R1)'!I40)</f>
        <v>6.3010299956639813</v>
      </c>
      <c r="J40" s="19">
        <f>LOG10('CFU (R1)'!J40)</f>
        <v>6.3010299956639813</v>
      </c>
      <c r="K40" s="21">
        <f>LOG10('CFU (R1)'!K40)</f>
        <v>6.6020599913279625</v>
      </c>
      <c r="L40" s="19">
        <f>LOG10('CFU (R1)'!L40)</f>
        <v>6.4771212547196626</v>
      </c>
      <c r="M40" s="19">
        <f>LOG10('CFU (R1)'!M40)</f>
        <v>6.7781512503836439</v>
      </c>
      <c r="N40" s="21">
        <f>LOG10('CFU (R1)'!N40)</f>
        <v>6.6020599913279625</v>
      </c>
      <c r="O40" s="19">
        <f>LOG10('CFU (R1)'!O40)</f>
        <v>8.0899051114393981</v>
      </c>
      <c r="P40" s="19">
        <f>LOG10('CFU (R1)'!P40)</f>
        <v>8.1139433523068369</v>
      </c>
      <c r="Q40" s="19">
        <f>LOG10('CFU (R1)'!Q40)</f>
        <v>8.0934216851622356</v>
      </c>
    </row>
    <row r="41" spans="1:17" x14ac:dyDescent="0.25">
      <c r="A41" s="1"/>
      <c r="B41" s="7">
        <v>3</v>
      </c>
      <c r="C41" s="19">
        <f>LOG10('CFU (R1)'!C41)</f>
        <v>6.6020599913279625</v>
      </c>
      <c r="D41" s="19">
        <f>LOG10('CFU (R1)'!D41)</f>
        <v>6.7781512503836439</v>
      </c>
      <c r="E41" s="21">
        <f>LOG10('CFU (R1)'!E41)</f>
        <v>6.3010299956639813</v>
      </c>
      <c r="F41" s="19">
        <f>LOG10('CFU (R1)'!F41)</f>
        <v>8.6646419755561261</v>
      </c>
      <c r="G41" s="19">
        <f>LOG10('CFU (R1)'!G41)</f>
        <v>8.6884198220027109</v>
      </c>
      <c r="H41" s="21">
        <f>LOG10('CFU (R1)'!H41)</f>
        <v>8.6170003411208995</v>
      </c>
      <c r="I41" s="19">
        <f>LOG10('CFU (R1)'!I41)</f>
        <v>6.6020599913279625</v>
      </c>
      <c r="J41" s="19">
        <f>LOG10('CFU (R1)'!J41)</f>
        <v>6.7781512503836439</v>
      </c>
      <c r="K41" s="21">
        <f>LOG10('CFU (R1)'!K41)</f>
        <v>6.6020599913279625</v>
      </c>
      <c r="L41" s="19">
        <f>LOG10('CFU (R1)'!L41)</f>
        <v>6.6020599913279625</v>
      </c>
      <c r="M41" s="19">
        <f>LOG10('CFU (R1)'!M41)</f>
        <v>6.7781512503836439</v>
      </c>
      <c r="N41" s="21">
        <f>LOG10('CFU (R1)'!N41)</f>
        <v>6.4771212547196626</v>
      </c>
      <c r="O41" s="19">
        <f>LOG10('CFU (R1)'!O41)</f>
        <v>8.668385916690001</v>
      </c>
      <c r="P41" s="19">
        <f>LOG10('CFU (R1)'!P41)</f>
        <v>8.6937269489236471</v>
      </c>
      <c r="Q41" s="19">
        <f>LOG10('CFU (R1)'!Q41)</f>
        <v>8.6201360549737576</v>
      </c>
    </row>
    <row r="42" spans="1:17" x14ac:dyDescent="0.25">
      <c r="A42" s="1"/>
      <c r="B42" s="7">
        <v>4</v>
      </c>
      <c r="C42" s="19">
        <f>LOG10('CFU (R1)'!C42)</f>
        <v>6.3010299956639813</v>
      </c>
      <c r="D42" s="19">
        <f>LOG10('CFU (R1)'!D42)</f>
        <v>7</v>
      </c>
      <c r="E42" s="21">
        <f>LOG10('CFU (R1)'!E42)</f>
        <v>6.6020599913279625</v>
      </c>
      <c r="F42" s="19">
        <f>LOG10('CFU (R1)'!F42)</f>
        <v>8.3729120029701072</v>
      </c>
      <c r="G42" s="19">
        <f>LOG10('CFU (R1)'!G42)</f>
        <v>8.3502480183341632</v>
      </c>
      <c r="H42" s="21">
        <f>LOG10('CFU (R1)'!H42)</f>
        <v>8.3424226808222066</v>
      </c>
      <c r="I42" s="19">
        <f>LOG10('CFU (R1)'!I42)</f>
        <v>6.3010299956639813</v>
      </c>
      <c r="J42" s="19">
        <f>LOG10('CFU (R1)'!J42)</f>
        <v>6.3010299956639813</v>
      </c>
      <c r="K42" s="21">
        <f>LOG10('CFU (R1)'!K42)</f>
        <v>6.7781512503836439</v>
      </c>
      <c r="L42" s="19">
        <f>LOG10('CFU (R1)'!L42)</f>
        <v>6.3010299956639813</v>
      </c>
      <c r="M42" s="19">
        <f>LOG10('CFU (R1)'!M42)</f>
        <v>6.7781512503836439</v>
      </c>
      <c r="N42" s="21">
        <f>LOG10('CFU (R1)'!N42)</f>
        <v>6.6989700043360187</v>
      </c>
      <c r="O42" s="19">
        <f>LOG10('CFU (R1)'!O42)</f>
        <v>8.3765769570565123</v>
      </c>
      <c r="P42" s="19">
        <f>LOG10('CFU (R1)'!P42)</f>
        <v>8.3617278360175931</v>
      </c>
      <c r="Q42" s="19">
        <f>LOG10('CFU (R1)'!Q42)</f>
        <v>8.3521825181113627</v>
      </c>
    </row>
    <row r="43" spans="1:17" x14ac:dyDescent="0.25">
      <c r="A43" s="1"/>
      <c r="B43" s="7">
        <v>5</v>
      </c>
      <c r="C43" s="19">
        <f>LOG10('CFU (R1)'!C43)</f>
        <v>6.3010299956639813</v>
      </c>
      <c r="D43" s="19">
        <f>LOG10('CFU (R1)'!D43)</f>
        <v>6.9030899869919438</v>
      </c>
      <c r="E43" s="21">
        <f>LOG10('CFU (R1)'!E43)</f>
        <v>6.6020599913279625</v>
      </c>
      <c r="F43" s="19">
        <f>LOG10('CFU (R1)'!F43)</f>
        <v>7.8920946026904808</v>
      </c>
      <c r="G43" s="19">
        <f>LOG10('CFU (R1)'!G43)</f>
        <v>7.9444826721501682</v>
      </c>
      <c r="H43" s="21">
        <f>LOG10('CFU (R1)'!H43)</f>
        <v>7.9912260756924951</v>
      </c>
      <c r="I43" s="19">
        <f>LOG10('CFU (R1)'!I43)</f>
        <v>7</v>
      </c>
      <c r="J43" s="19">
        <f>LOG10('CFU (R1)'!J43)</f>
        <v>6.7781512503836439</v>
      </c>
      <c r="K43" s="21">
        <f>LOG10('CFU (R1)'!K43)</f>
        <v>6.9030899869919438</v>
      </c>
      <c r="L43" s="19">
        <f>LOG10('CFU (R1)'!L43)</f>
        <v>6.7781512503836439</v>
      </c>
      <c r="M43" s="19">
        <f>LOG10('CFU (R1)'!M43)</f>
        <v>6.8450980400142569</v>
      </c>
      <c r="N43" s="21">
        <f>LOG10('CFU (R1)'!N43)</f>
        <v>6.7781512503836439</v>
      </c>
      <c r="O43" s="19">
        <f>LOG10('CFU (R1)'!O43)</f>
        <v>7.924279286061882</v>
      </c>
      <c r="P43" s="19">
        <f>LOG10('CFU (R1)'!P43)</f>
        <v>7.9777236052888476</v>
      </c>
      <c r="Q43" s="19">
        <f>LOG10('CFU (R1)'!Q43)</f>
        <v>8.0170333392987807</v>
      </c>
    </row>
    <row r="44" spans="1:17" x14ac:dyDescent="0.25">
      <c r="A44" s="1"/>
      <c r="B44" s="7">
        <v>6</v>
      </c>
      <c r="C44" s="19">
        <f>LOG10('CFU (R1)'!C44)</f>
        <v>6.9030899869919438</v>
      </c>
      <c r="D44" s="19">
        <f>LOG10('CFU (R1)'!D44)</f>
        <v>7.204119982655925</v>
      </c>
      <c r="E44" s="21">
        <f>LOG10('CFU (R1)'!E44)</f>
        <v>7.204119982655925</v>
      </c>
      <c r="F44" s="19">
        <f>LOG10('CFU (R1)'!F44)</f>
        <v>8.6830470382388487</v>
      </c>
      <c r="G44" s="19">
        <f>LOG10('CFU (R1)'!G44)</f>
        <v>8.6190933306267432</v>
      </c>
      <c r="H44" s="21">
        <f>LOG10('CFU (R1)'!H44)</f>
        <v>8.7176705030022621</v>
      </c>
      <c r="I44" s="19">
        <f>LOG10('CFU (R1)'!I44)</f>
        <v>7.5051499783199063</v>
      </c>
      <c r="J44" s="19">
        <f>LOG10('CFU (R1)'!J44)</f>
        <v>7.4149733479708182</v>
      </c>
      <c r="K44" s="21">
        <f>LOG10('CFU (R1)'!K44)</f>
        <v>7.6989700043360187</v>
      </c>
      <c r="L44" s="19">
        <f>LOG10('CFU (R1)'!L44)</f>
        <v>7.3010299956639813</v>
      </c>
      <c r="M44" s="19">
        <f>LOG10('CFU (R1)'!M44)</f>
        <v>7.3222192947339195</v>
      </c>
      <c r="N44" s="21">
        <f>LOG10('CFU (R1)'!N44)</f>
        <v>7.5185139398778871</v>
      </c>
      <c r="O44" s="19">
        <f>LOG10('CFU (R1)'!O44)</f>
        <v>8.7007037171450197</v>
      </c>
      <c r="P44" s="19">
        <f>LOG10('CFU (R1)'!P44)</f>
        <v>8.6404814369704219</v>
      </c>
      <c r="Q44" s="19">
        <f>LOG10('CFU (R1)'!Q44)</f>
        <v>8.7442929831226763</v>
      </c>
    </row>
    <row r="45" spans="1:17" x14ac:dyDescent="0.25">
      <c r="A45" s="1"/>
      <c r="B45" s="7">
        <v>7</v>
      </c>
      <c r="C45" s="19">
        <f>LOG10('CFU (R1)'!C45)</f>
        <v>7.3010299956639813</v>
      </c>
      <c r="D45" s="19">
        <f>LOG10('CFU (R1)'!D45)</f>
        <v>7.0791812460476251</v>
      </c>
      <c r="E45" s="21">
        <f>LOG10('CFU (R1)'!E45)</f>
        <v>7.3424226808222066</v>
      </c>
      <c r="F45" s="19">
        <f>LOG10('CFU (R1)'!F45)</f>
        <v>8.6294095991027184</v>
      </c>
      <c r="G45" s="19">
        <f>LOG10('CFU (R1)'!G45)</f>
        <v>8.6646419755561261</v>
      </c>
      <c r="H45" s="21">
        <f>LOG10('CFU (R1)'!H45)</f>
        <v>8.6414741105040989</v>
      </c>
      <c r="I45" s="19">
        <f>LOG10('CFU (R1)'!I45)</f>
        <v>7.5563025007672868</v>
      </c>
      <c r="J45" s="19">
        <f>LOG10('CFU (R1)'!J45)</f>
        <v>7.6434526764861879</v>
      </c>
      <c r="K45" s="21">
        <f>LOG10('CFU (R1)'!K45)</f>
        <v>7.6434526764861879</v>
      </c>
      <c r="L45" s="19">
        <f>LOG10('CFU (R1)'!L45)</f>
        <v>7.4471580313422194</v>
      </c>
      <c r="M45" s="19">
        <f>LOG10('CFU (R1)'!M45)</f>
        <v>7.4471580313422194</v>
      </c>
      <c r="N45" s="21">
        <f>LOG10('CFU (R1)'!N45)</f>
        <v>7.5185139398778871</v>
      </c>
      <c r="O45" s="19">
        <f>LOG10('CFU (R1)'!O45)</f>
        <v>8.6570558528571038</v>
      </c>
      <c r="P45" s="19">
        <f>LOG10('CFU (R1)'!P45)</f>
        <v>8.6901960800285138</v>
      </c>
      <c r="Q45" s="19">
        <f>LOG10('CFU (R1)'!Q45)</f>
        <v>8.6730209071288957</v>
      </c>
    </row>
    <row r="46" spans="1:17" x14ac:dyDescent="0.25">
      <c r="A46" s="1"/>
    </row>
    <row r="47" spans="1:17" x14ac:dyDescent="0.25">
      <c r="A47" s="1" t="s">
        <v>26</v>
      </c>
      <c r="B47" s="2" t="s">
        <v>1</v>
      </c>
      <c r="C47" s="33" t="s">
        <v>2</v>
      </c>
      <c r="D47" s="33"/>
      <c r="E47" s="34"/>
      <c r="F47" s="33" t="s">
        <v>3</v>
      </c>
      <c r="G47" s="33"/>
      <c r="H47" s="34"/>
      <c r="I47" s="33" t="s">
        <v>4</v>
      </c>
      <c r="J47" s="33"/>
      <c r="K47" s="34"/>
      <c r="L47" s="33" t="s">
        <v>30</v>
      </c>
      <c r="M47" s="33"/>
      <c r="N47" s="34"/>
      <c r="O47" s="33" t="s">
        <v>6</v>
      </c>
      <c r="P47" s="33"/>
      <c r="Q47" s="33"/>
    </row>
    <row r="48" spans="1:17" x14ac:dyDescent="0.25">
      <c r="A48" s="6" t="s">
        <v>27</v>
      </c>
      <c r="B48" s="7">
        <v>1</v>
      </c>
      <c r="C48" s="19">
        <f>LOG10('CFU (R1)'!C48)</f>
        <v>8.204119982655925</v>
      </c>
      <c r="D48" s="19">
        <f>LOG10('CFU (R1)'!D48)</f>
        <v>8</v>
      </c>
      <c r="E48" s="20">
        <f>LOG10('CFU (R1)'!E48)</f>
        <v>7.9030899869919438</v>
      </c>
      <c r="F48" s="19">
        <f>LOG10('CFU (R1)'!F48)</f>
        <v>8.9542425094393252</v>
      </c>
      <c r="G48" s="19">
        <f>LOG10('CFU (R1)'!G48)</f>
        <v>8.9637878273455556</v>
      </c>
      <c r="H48" s="20">
        <f>LOG10('CFU (R1)'!H48)</f>
        <v>8.924279286061882</v>
      </c>
      <c r="I48" s="19">
        <f>LOG10('CFU (R1)'!I48)</f>
        <v>8</v>
      </c>
      <c r="J48" s="19">
        <f>LOG10('CFU (R1)'!J48)</f>
        <v>8.1461280356782382</v>
      </c>
      <c r="K48" s="20">
        <f>LOG10('CFU (R1)'!K48)</f>
        <v>8.1461280356782382</v>
      </c>
      <c r="L48" s="19">
        <f>LOG10('CFU (R1)'!L48)</f>
        <v>8.1139433523068369</v>
      </c>
      <c r="M48" s="19">
        <f>LOG10('CFU (R1)'!M48)</f>
        <v>8.0791812460476251</v>
      </c>
      <c r="N48" s="20">
        <f>LOG10('CFU (R1)'!N48)</f>
        <v>8.0413926851582254</v>
      </c>
      <c r="O48" s="19">
        <f>LOG10('CFU (R1)'!O48)</f>
        <v>9.0128372247051729</v>
      </c>
      <c r="P48" s="19">
        <f>LOG10('CFU (R1)'!P48)</f>
        <v>9.0170333392987807</v>
      </c>
      <c r="Q48" s="19">
        <f>LOG10('CFU (R1)'!Q48)</f>
        <v>8.9777236052888476</v>
      </c>
    </row>
    <row r="49" spans="1:17" x14ac:dyDescent="0.25">
      <c r="A49" s="1"/>
      <c r="B49" s="7">
        <v>2</v>
      </c>
      <c r="C49" s="19">
        <f>LOG10('CFU (R1)'!C49)</f>
        <v>6.7781512503836439</v>
      </c>
      <c r="D49" s="19">
        <f>LOG10('CFU (R1)'!D49)</f>
        <v>6.3010299956639813</v>
      </c>
      <c r="E49" s="21">
        <f>LOG10('CFU (R1)'!E49)</f>
        <v>6.9030899869919438</v>
      </c>
      <c r="F49" s="19">
        <f>LOG10('CFU (R1)'!F49)</f>
        <v>8.0170333392987807</v>
      </c>
      <c r="G49" s="19">
        <f>LOG10('CFU (R1)'!G49)</f>
        <v>7.9912260756924951</v>
      </c>
      <c r="H49" s="21">
        <f>LOG10('CFU (R1)'!H49)</f>
        <v>8.0718820073061259</v>
      </c>
      <c r="I49" s="19">
        <f>LOG10('CFU (R1)'!I49)</f>
        <v>7</v>
      </c>
      <c r="J49" s="19">
        <f>LOG10('CFU (R1)'!J49)</f>
        <v>7.0791812460476251</v>
      </c>
      <c r="K49" s="21">
        <f>LOG10('CFU (R1)'!K49)</f>
        <v>7.3802112417116064</v>
      </c>
      <c r="L49" s="19">
        <f>LOG10('CFU (R1)'!L49)</f>
        <v>6.9030899869919438</v>
      </c>
      <c r="M49" s="19">
        <f>LOG10('CFU (R1)'!M49)</f>
        <v>6.8450980400142569</v>
      </c>
      <c r="N49" s="21">
        <f>LOG10('CFU (R1)'!N49)</f>
        <v>7.204119982655925</v>
      </c>
      <c r="O49" s="19">
        <f>LOG10('CFU (R1)'!O49)</f>
        <v>8.0492180226701819</v>
      </c>
      <c r="P49" s="19">
        <f>LOG10('CFU (R1)'!P49)</f>
        <v>8.0211892990699383</v>
      </c>
      <c r="Q49" s="19">
        <f>LOG10('CFU (R1)'!Q49)</f>
        <v>8.1271047983648081</v>
      </c>
    </row>
    <row r="50" spans="1:17" x14ac:dyDescent="0.25">
      <c r="A50" s="1"/>
      <c r="B50" s="7">
        <v>3</v>
      </c>
      <c r="C50" s="19">
        <f>LOG10('CFU (R1)'!C50)</f>
        <v>7.204119982655925</v>
      </c>
      <c r="D50" s="19">
        <f>LOG10('CFU (R1)'!D50)</f>
        <v>6.9030899869919438</v>
      </c>
      <c r="E50" s="21">
        <f>LOG10('CFU (R1)'!E50)</f>
        <v>7.0791812460476251</v>
      </c>
      <c r="F50" s="19">
        <f>LOG10('CFU (R1)'!F50)</f>
        <v>8.7881683711411682</v>
      </c>
      <c r="G50" s="19">
        <f>LOG10('CFU (R1)'!G50)</f>
        <v>8.769377326076139</v>
      </c>
      <c r="H50" s="21">
        <f>LOG10('CFU (R1)'!H50)</f>
        <v>8.7450747915820575</v>
      </c>
      <c r="I50" s="19">
        <f>LOG10('CFU (R1)'!I50)</f>
        <v>7.3424226808222066</v>
      </c>
      <c r="J50" s="19">
        <f>LOG10('CFU (R1)'!J50)</f>
        <v>7.6020599913279625</v>
      </c>
      <c r="K50" s="21">
        <f>LOG10('CFU (R1)'!K50)</f>
        <v>7.6020599913279625</v>
      </c>
      <c r="L50" s="19">
        <f>LOG10('CFU (R1)'!L50)</f>
        <v>7.2787536009528289</v>
      </c>
      <c r="M50" s="19">
        <f>LOG10('CFU (R1)'!M50)</f>
        <v>7.3802112417116064</v>
      </c>
      <c r="N50" s="21">
        <f>LOG10('CFU (R1)'!N50)</f>
        <v>7.4149733479708182</v>
      </c>
      <c r="O50" s="19">
        <f>LOG10('CFU (R1)'!O50)</f>
        <v>8.8014037100173557</v>
      </c>
      <c r="P50" s="19">
        <f>LOG10('CFU (R1)'!P50)</f>
        <v>8.7867514221455618</v>
      </c>
      <c r="Q50" s="19">
        <f>LOG10('CFU (R1)'!Q50)</f>
        <v>8.7649229846498891</v>
      </c>
    </row>
    <row r="51" spans="1:17" x14ac:dyDescent="0.25">
      <c r="A51" s="1"/>
      <c r="B51" s="7">
        <v>4</v>
      </c>
      <c r="C51" s="19">
        <f>LOG10('CFU (R1)'!C51)</f>
        <v>6.6020599913279625</v>
      </c>
      <c r="D51" s="19">
        <f>LOG10('CFU (R1)'!D51)</f>
        <v>6.3010299956639813</v>
      </c>
      <c r="E51" s="21">
        <f>LOG10('CFU (R1)'!E51)</f>
        <v>7</v>
      </c>
      <c r="F51" s="19">
        <f>LOG10('CFU (R1)'!F51)</f>
        <v>8.5211380837040362</v>
      </c>
      <c r="G51" s="19">
        <f>LOG10('CFU (R1)'!G51)</f>
        <v>8.4683473304121577</v>
      </c>
      <c r="H51" s="21">
        <f>LOG10('CFU (R1)'!H51)</f>
        <v>8.4440447959180762</v>
      </c>
      <c r="I51" s="19">
        <f>LOG10('CFU (R1)'!I51)</f>
        <v>7.4149733479708182</v>
      </c>
      <c r="J51" s="19">
        <f>LOG10('CFU (R1)'!J51)</f>
        <v>7.4149733479708182</v>
      </c>
      <c r="K51" s="21">
        <f>LOG10('CFU (R1)'!K51)</f>
        <v>7.5314789170422554</v>
      </c>
      <c r="L51" s="19">
        <f>LOG10('CFU (R1)'!L51)</f>
        <v>7.1760912590556813</v>
      </c>
      <c r="M51" s="19">
        <f>LOG10('CFU (R1)'!M51)</f>
        <v>7.1461280356782382</v>
      </c>
      <c r="N51" s="21">
        <f>LOG10('CFU (R1)'!N51)</f>
        <v>7.3424226808222066</v>
      </c>
      <c r="O51" s="19">
        <f>LOG10('CFU (R1)'!O51)</f>
        <v>8.5403294747908731</v>
      </c>
      <c r="P51" s="19">
        <f>LOG10('CFU (R1)'!P51)</f>
        <v>8.4885507165004448</v>
      </c>
      <c r="Q51" s="19">
        <f>LOG10('CFU (R1)'!Q51)</f>
        <v>8.4771212547196626</v>
      </c>
    </row>
    <row r="52" spans="1:17" x14ac:dyDescent="0.25">
      <c r="A52" s="1"/>
      <c r="B52" s="7">
        <v>5</v>
      </c>
      <c r="C52" s="19">
        <f>LOG10('CFU (R1)'!C52)</f>
        <v>7</v>
      </c>
      <c r="D52" s="19">
        <f>LOG10('CFU (R1)'!D52)</f>
        <v>6.6020599913279625</v>
      </c>
      <c r="E52" s="21">
        <f>LOG10('CFU (R1)'!E52)</f>
        <v>6.7781512503836439</v>
      </c>
      <c r="F52" s="19">
        <f>LOG10('CFU (R1)'!F52)</f>
        <v>7.982271233039568</v>
      </c>
      <c r="G52" s="19">
        <f>LOG10('CFU (R1)'!G52)</f>
        <v>8.0253058652647695</v>
      </c>
      <c r="H52" s="21">
        <f>LOG10('CFU (R1)'!H52)</f>
        <v>8.0718820073061259</v>
      </c>
      <c r="I52" s="19">
        <f>LOG10('CFU (R1)'!I52)</f>
        <v>7.3802112417116064</v>
      </c>
      <c r="J52" s="19">
        <f>LOG10('CFU (R1)'!J52)</f>
        <v>7.4149733479708182</v>
      </c>
      <c r="K52" s="21">
        <f>LOG10('CFU (R1)'!K52)</f>
        <v>7.3424226808222066</v>
      </c>
      <c r="L52" s="19">
        <f>LOG10('CFU (R1)'!L52)</f>
        <v>7.2304489213782741</v>
      </c>
      <c r="M52" s="19">
        <f>LOG10('CFU (R1)'!M52)</f>
        <v>7.1760912590556813</v>
      </c>
      <c r="N52" s="21">
        <f>LOG10('CFU (R1)'!N52)</f>
        <v>7.1461280356782382</v>
      </c>
      <c r="O52" s="19">
        <f>LOG10('CFU (R1)'!O52)</f>
        <v>8.0530784434834199</v>
      </c>
      <c r="P52" s="19">
        <f>LOG10('CFU (R1)'!P52)</f>
        <v>8.0827853703164507</v>
      </c>
      <c r="Q52" s="19">
        <f>LOG10('CFU (R1)'!Q52)</f>
        <v>8.1205739312058505</v>
      </c>
    </row>
    <row r="53" spans="1:17" x14ac:dyDescent="0.25">
      <c r="A53" s="1"/>
      <c r="B53" s="7">
        <v>6</v>
      </c>
      <c r="C53" s="19">
        <f>LOG10('CFU (R1)'!C53)</f>
        <v>7.8195439355418683</v>
      </c>
      <c r="D53" s="19">
        <f>LOG10('CFU (R1)'!D53)</f>
        <v>7.7923916894982534</v>
      </c>
      <c r="E53" s="21">
        <f>LOG10('CFU (R1)'!E53)</f>
        <v>7.8920946026904808</v>
      </c>
      <c r="F53" s="19">
        <f>LOG10('CFU (R1)'!F53)</f>
        <v>8.6253124509616743</v>
      </c>
      <c r="G53" s="19">
        <f>LOG10('CFU (R1)'!G53)</f>
        <v>8.6454222693490923</v>
      </c>
      <c r="H53" s="21">
        <f>LOG10('CFU (R1)'!H53)</f>
        <v>8.6170003411208995</v>
      </c>
      <c r="I53" s="19">
        <f>LOG10('CFU (R1)'!I53)</f>
        <v>8.383815365980432</v>
      </c>
      <c r="J53" s="19">
        <f>LOG10('CFU (R1)'!J53)</f>
        <v>8.383815365980432</v>
      </c>
      <c r="K53" s="21">
        <f>LOG10('CFU (R1)'!K53)</f>
        <v>8.4593924877592315</v>
      </c>
      <c r="L53" s="19">
        <f>LOG10('CFU (R1)'!L53)</f>
        <v>8.1875207208364635</v>
      </c>
      <c r="M53" s="19">
        <f>LOG10('CFU (R1)'!M53)</f>
        <v>8.1818435879447726</v>
      </c>
      <c r="N53" s="21">
        <f>LOG10('CFU (R1)'!N53)</f>
        <v>8.2624510897304297</v>
      </c>
      <c r="O53" s="19">
        <f>LOG10('CFU (R1)'!O53)</f>
        <v>8.7604224834232127</v>
      </c>
      <c r="P53" s="19">
        <f>LOG10('CFU (R1)'!P53)</f>
        <v>8.7737864449811944</v>
      </c>
      <c r="Q53" s="19">
        <f>LOG10('CFU (R1)'!Q53)</f>
        <v>8.775974331129369</v>
      </c>
    </row>
    <row r="54" spans="1:17" x14ac:dyDescent="0.25">
      <c r="A54" s="1"/>
      <c r="B54" s="7">
        <v>7</v>
      </c>
      <c r="C54" s="19">
        <f>LOG10('CFU (R1)'!C54)</f>
        <v>7.7323937598229682</v>
      </c>
      <c r="D54" s="19">
        <f>LOG10('CFU (R1)'!D54)</f>
        <v>8.0569048513364727</v>
      </c>
      <c r="E54" s="21">
        <f>LOG10('CFU (R1)'!E54)</f>
        <v>7.924279286061882</v>
      </c>
      <c r="F54" s="19">
        <f>LOG10('CFU (R1)'!F54)</f>
        <v>8.4969296480732144</v>
      </c>
      <c r="G54" s="19">
        <f>LOG10('CFU (R1)'!G54)</f>
        <v>8.5314789170422554</v>
      </c>
      <c r="H54" s="21">
        <f>LOG10('CFU (R1)'!H54)</f>
        <v>8.5751878449276617</v>
      </c>
      <c r="I54" s="19">
        <f>LOG10('CFU (R1)'!I54)</f>
        <v>8.3263358609287508</v>
      </c>
      <c r="J54" s="19">
        <f>LOG10('CFU (R1)'!J54)</f>
        <v>8.3979400086720375</v>
      </c>
      <c r="K54" s="21">
        <f>LOG10('CFU (R1)'!K54)</f>
        <v>8.4014005407815446</v>
      </c>
      <c r="L54" s="19">
        <f>LOG10('CFU (R1)'!L54)</f>
        <v>8.1238516409670858</v>
      </c>
      <c r="M54" s="19">
        <f>LOG10('CFU (R1)'!M54)</f>
        <v>8.2600713879850751</v>
      </c>
      <c r="N54" s="21">
        <f>LOG10('CFU (R1)'!N54)</f>
        <v>8.2253092817258633</v>
      </c>
      <c r="O54" s="19">
        <f>LOG10('CFU (R1)'!O54)</f>
        <v>8.6503075231319357</v>
      </c>
      <c r="P54" s="19">
        <f>LOG10('CFU (R1)'!P54)</f>
        <v>8.7176705030022621</v>
      </c>
      <c r="Q54" s="19">
        <f>LOG10('CFU (R1)'!Q54)</f>
        <v>8.7355988996981804</v>
      </c>
    </row>
    <row r="55" spans="1:17" x14ac:dyDescent="0.25">
      <c r="A55" s="1"/>
    </row>
    <row r="56" spans="1:17" x14ac:dyDescent="0.25">
      <c r="A56" s="1" t="s">
        <v>28</v>
      </c>
      <c r="B56" s="2" t="s">
        <v>1</v>
      </c>
      <c r="C56" s="33" t="s">
        <v>2</v>
      </c>
      <c r="D56" s="33"/>
      <c r="E56" s="34"/>
      <c r="F56" s="33" t="s">
        <v>3</v>
      </c>
      <c r="G56" s="33"/>
      <c r="H56" s="34"/>
      <c r="I56" s="33" t="s">
        <v>4</v>
      </c>
      <c r="J56" s="33"/>
      <c r="K56" s="34"/>
      <c r="L56" s="33" t="s">
        <v>30</v>
      </c>
      <c r="M56" s="33"/>
      <c r="N56" s="34"/>
      <c r="O56" s="33" t="s">
        <v>6</v>
      </c>
      <c r="P56" s="33"/>
      <c r="Q56" s="33"/>
    </row>
    <row r="57" spans="1:17" x14ac:dyDescent="0.25">
      <c r="A57" s="6" t="s">
        <v>29</v>
      </c>
      <c r="B57" s="7">
        <v>1</v>
      </c>
      <c r="C57" s="19">
        <f>LOG10('CFU (R1)'!C57)</f>
        <v>7.3010299956639813</v>
      </c>
      <c r="D57" s="19">
        <f>LOG10('CFU (R1)'!D57)</f>
        <v>7.7781512503836439</v>
      </c>
      <c r="E57" s="20">
        <f>LOG10('CFU (R1)'!E57)</f>
        <v>7.6020599913279625</v>
      </c>
      <c r="F57" s="19">
        <f>LOG10('CFU (R1)'!F57)</f>
        <v>9.1522883443830558</v>
      </c>
      <c r="G57" s="19">
        <f>LOG10('CFU (R1)'!G57)</f>
        <v>9.1643528557844363</v>
      </c>
      <c r="H57" s="20">
        <f>LOG10('CFU (R1)'!H57)</f>
        <v>9.1205739312058505</v>
      </c>
      <c r="I57" s="19">
        <f>LOG10('CFU (R1)'!I57)</f>
        <v>8</v>
      </c>
      <c r="J57" s="19">
        <f>LOG10('CFU (R1)'!J57)</f>
        <v>7.3010299956639813</v>
      </c>
      <c r="K57" s="20">
        <f>LOG10('CFU (R1)'!K57)</f>
        <v>7.7781512503836439</v>
      </c>
      <c r="L57" s="19">
        <f>LOG10('CFU (R1)'!L57)</f>
        <v>7.7781512503836439</v>
      </c>
      <c r="M57" s="19">
        <f>LOG10('CFU (R1)'!M57)</f>
        <v>7.6020599913279625</v>
      </c>
      <c r="N57" s="20">
        <f>LOG10('CFU (R1)'!N57)</f>
        <v>7.6989700043360187</v>
      </c>
      <c r="O57" s="19">
        <f>LOG10('CFU (R1)'!O57)</f>
        <v>9.1702617153949575</v>
      </c>
      <c r="P57" s="19">
        <f>LOG10('CFU (R1)'!P57)</f>
        <v>9.1760912590556813</v>
      </c>
      <c r="Q57" s="19">
        <f>LOG10('CFU (R1)'!Q57)</f>
        <v>9.1367205671564076</v>
      </c>
    </row>
    <row r="58" spans="1:17" x14ac:dyDescent="0.25">
      <c r="B58" s="7">
        <v>2</v>
      </c>
      <c r="C58" s="19">
        <f>LOG10('CFU (R1)'!C58)</f>
        <v>7</v>
      </c>
      <c r="D58" s="19">
        <f>LOG10('CFU (R1)'!D58)</f>
        <v>6.3010299956639813</v>
      </c>
      <c r="E58" s="21">
        <f>LOG10('CFU (R1)'!E58)</f>
        <v>6.6020599913279625</v>
      </c>
      <c r="F58" s="19">
        <f>LOG10('CFU (R1)'!F58)</f>
        <v>8.1760912590556813</v>
      </c>
      <c r="G58" s="19">
        <f>LOG10('CFU (R1)'!G58)</f>
        <v>8.1702617153949575</v>
      </c>
      <c r="H58" s="21">
        <f>LOG10('CFU (R1)'!H58)</f>
        <v>8.1461280356782382</v>
      </c>
      <c r="I58" s="19">
        <f>LOG10('CFU (R1)'!I58)</f>
        <v>6.6020599913279625</v>
      </c>
      <c r="J58" s="19">
        <f>LOG10('CFU (R1)'!J58)</f>
        <v>6.6020599913279625</v>
      </c>
      <c r="K58" s="21">
        <f>LOG10('CFU (R1)'!K58)</f>
        <v>6.3010299956639813</v>
      </c>
      <c r="L58" s="19">
        <f>LOG10('CFU (R1)'!L58)</f>
        <v>6.8450980400142569</v>
      </c>
      <c r="M58" s="19">
        <f>LOG10('CFU (R1)'!M58)</f>
        <v>6.4771212547196626</v>
      </c>
      <c r="N58" s="21">
        <f>LOG10('CFU (R1)'!N58)</f>
        <v>6.4771212547196626</v>
      </c>
      <c r="O58" s="19">
        <f>LOG10('CFU (R1)'!O58)</f>
        <v>8.1958996524092331</v>
      </c>
      <c r="P58" s="19">
        <f>LOG10('CFU (R1)'!P58)</f>
        <v>8.1789769472931688</v>
      </c>
      <c r="Q58" s="19">
        <f>LOG10('CFU (R1)'!Q58)</f>
        <v>8.1553360374650623</v>
      </c>
    </row>
    <row r="59" spans="1:17" x14ac:dyDescent="0.25">
      <c r="B59" s="7">
        <v>3</v>
      </c>
      <c r="C59" s="19">
        <f>LOG10('CFU (R1)'!C59)</f>
        <v>6.3010299956639813</v>
      </c>
      <c r="D59" s="19">
        <f>LOG10('CFU (R1)'!D59)</f>
        <v>6.6020599913279625</v>
      </c>
      <c r="E59" s="21">
        <f>LOG10('CFU (R1)'!E59)</f>
        <v>6.3010299956639813</v>
      </c>
      <c r="F59" s="19">
        <f>LOG10('CFU (R1)'!F59)</f>
        <v>8.5563025007672877</v>
      </c>
      <c r="G59" s="19">
        <f>LOG10('CFU (R1)'!G59)</f>
        <v>8.6314437690131722</v>
      </c>
      <c r="H59" s="21">
        <f>LOG10('CFU (R1)'!H59)</f>
        <v>8.6776069527204935</v>
      </c>
      <c r="I59" s="19">
        <f>LOG10('CFU (R1)'!I59)</f>
        <v>6.3010299956639813</v>
      </c>
      <c r="J59" s="19">
        <f>LOG10('CFU (R1)'!J59)</f>
        <v>6.6020599913279625</v>
      </c>
      <c r="K59" s="21">
        <f>LOG10('CFU (R1)'!K59)</f>
        <v>6.6020599913279625</v>
      </c>
      <c r="L59" s="19">
        <f>LOG10('CFU (R1)'!L59)</f>
        <v>6.3010299956639813</v>
      </c>
      <c r="M59" s="19">
        <f>LOG10('CFU (R1)'!M59)</f>
        <v>6.6020599913279625</v>
      </c>
      <c r="N59" s="21">
        <f>LOG10('CFU (R1)'!N59)</f>
        <v>6.4771212547196626</v>
      </c>
      <c r="O59" s="19">
        <f>LOG10('CFU (R1)'!O59)</f>
        <v>8.5587085705331649</v>
      </c>
      <c r="P59" s="19">
        <f>LOG10('CFU (R1)'!P59)</f>
        <v>8.6354837468149128</v>
      </c>
      <c r="Q59" s="19">
        <f>LOG10('CFU (R1)'!Q59)</f>
        <v>8.6803355134145637</v>
      </c>
    </row>
    <row r="60" spans="1:17" x14ac:dyDescent="0.25">
      <c r="B60" s="7">
        <v>4</v>
      </c>
      <c r="C60" s="19">
        <f>LOG10('CFU (R1)'!C60)</f>
        <v>6.3010299956639813</v>
      </c>
      <c r="D60" s="19">
        <f>LOG10('CFU (R1)'!D60)</f>
        <v>6.3010299956639813</v>
      </c>
      <c r="E60" s="21">
        <f>LOG10('CFU (R1)'!E60)</f>
        <v>6.6020599913279625</v>
      </c>
      <c r="F60" s="19">
        <f>LOG10('CFU (R1)'!F60)</f>
        <v>8.2552725051033065</v>
      </c>
      <c r="G60" s="19">
        <f>LOG10('CFU (R1)'!G60)</f>
        <v>8.2741578492636805</v>
      </c>
      <c r="H60" s="21">
        <f>LOG10('CFU (R1)'!H60)</f>
        <v>8.2552725051033065</v>
      </c>
      <c r="I60" s="19">
        <f>LOG10('CFU (R1)'!I60)</f>
        <v>6.3010299956639813</v>
      </c>
      <c r="J60" s="19">
        <f>LOG10('CFU (R1)'!J60)</f>
        <v>6.6020599913279625</v>
      </c>
      <c r="K60" s="21">
        <f>LOG10('CFU (R1)'!K60)</f>
        <v>6.6020599913279625</v>
      </c>
      <c r="L60" s="19">
        <f>LOG10('CFU (R1)'!L60)</f>
        <v>6.3010299956639813</v>
      </c>
      <c r="M60" s="19">
        <f>LOG10('CFU (R1)'!M60)</f>
        <v>6.4771212547196626</v>
      </c>
      <c r="N60" s="21">
        <f>LOG10('CFU (R1)'!N60)</f>
        <v>6.6020599913279625</v>
      </c>
      <c r="O60" s="19">
        <f>LOG10('CFU (R1)'!O60)</f>
        <v>8.2600713879850751</v>
      </c>
      <c r="P60" s="19">
        <f>LOG10('CFU (R1)'!P60)</f>
        <v>8.2810333672477281</v>
      </c>
      <c r="Q60" s="19">
        <f>LOG10('CFU (R1)'!Q60)</f>
        <v>8.2648178230095368</v>
      </c>
    </row>
    <row r="61" spans="1:17" x14ac:dyDescent="0.25">
      <c r="B61" s="7">
        <v>5</v>
      </c>
      <c r="C61" s="19">
        <f>LOG10('CFU (R1)'!C61)</f>
        <v>6.9030899869919438</v>
      </c>
      <c r="D61" s="19">
        <f>LOG10('CFU (R1)'!D61)</f>
        <v>6.3010299956639813</v>
      </c>
      <c r="E61" s="21">
        <f>LOG10('CFU (R1)'!E61)</f>
        <v>6.3010299956639813</v>
      </c>
      <c r="F61" s="19">
        <f>LOG10('CFU (R1)'!F61)</f>
        <v>7.9542425094393252</v>
      </c>
      <c r="G61" s="19">
        <f>LOG10('CFU (R1)'!G61)</f>
        <v>7.8808135922807914</v>
      </c>
      <c r="H61" s="21">
        <f>LOG10('CFU (R1)'!H61)</f>
        <v>7.7160033436347994</v>
      </c>
      <c r="I61" s="19">
        <f>LOG10('CFU (R1)'!I61)</f>
        <v>6.6020599913279625</v>
      </c>
      <c r="J61" s="19">
        <f>LOG10('CFU (R1)'!J61)</f>
        <v>6.3010299956639813</v>
      </c>
      <c r="K61" s="21">
        <f>LOG10('CFU (R1)'!K61)</f>
        <v>7.0791812460476251</v>
      </c>
      <c r="L61" s="19">
        <f>LOG10('CFU (R1)'!L61)</f>
        <v>6.7781512503836439</v>
      </c>
      <c r="M61" s="19">
        <f>LOG10('CFU (R1)'!M61)</f>
        <v>6.3010299956639813</v>
      </c>
      <c r="N61" s="21">
        <f>LOG10('CFU (R1)'!N61)</f>
        <v>6.8450980400142569</v>
      </c>
      <c r="O61" s="19">
        <f>LOG10('CFU (R1)'!O61)</f>
        <v>7.982271233039568</v>
      </c>
      <c r="P61" s="19">
        <f>LOG10('CFU (R1)'!P61)</f>
        <v>7.8920946026904808</v>
      </c>
      <c r="Q61" s="19">
        <f>LOG10('CFU (R1)'!Q61)</f>
        <v>7.7708520116421438</v>
      </c>
    </row>
    <row r="62" spans="1:17" x14ac:dyDescent="0.25">
      <c r="B62" s="7">
        <v>6</v>
      </c>
      <c r="C62" s="19">
        <f>LOG10('CFU (R1)'!C62)</f>
        <v>6.6020599913279625</v>
      </c>
      <c r="D62" s="19">
        <f>LOG10('CFU (R1)'!D62)</f>
        <v>7.0791812460476251</v>
      </c>
      <c r="E62" s="21">
        <f>LOG10('CFU (R1)'!E62)</f>
        <v>6.6020599913279625</v>
      </c>
      <c r="F62" s="19">
        <f>LOG10('CFU (R1)'!F62)</f>
        <v>8.5998830720736876</v>
      </c>
      <c r="G62" s="19">
        <f>LOG10('CFU (R1)'!G62)</f>
        <v>8.6414741105040989</v>
      </c>
      <c r="H62" s="21">
        <f>LOG10('CFU (R1)'!H62)</f>
        <v>8.6232492903979008</v>
      </c>
      <c r="I62" s="19">
        <f>LOG10('CFU (R1)'!I62)</f>
        <v>7.1461280356782382</v>
      </c>
      <c r="J62" s="19">
        <f>LOG10('CFU (R1)'!J62)</f>
        <v>7.1461280356782382</v>
      </c>
      <c r="K62" s="21">
        <f>LOG10('CFU (R1)'!K62)</f>
        <v>6.7781512503836439</v>
      </c>
      <c r="L62" s="19">
        <f>LOG10('CFU (R1)'!L62)</f>
        <v>6.9542425094393252</v>
      </c>
      <c r="M62" s="19">
        <f>LOG10('CFU (R1)'!M62)</f>
        <v>7.1139433523068369</v>
      </c>
      <c r="N62" s="21">
        <f>LOG10('CFU (R1)'!N62)</f>
        <v>6.6989700043360187</v>
      </c>
      <c r="O62" s="19">
        <f>LOG10('CFU (R1)'!O62)</f>
        <v>8.6095944092252203</v>
      </c>
      <c r="P62" s="19">
        <f>LOG10('CFU (R1)'!P62)</f>
        <v>8.6541765418779608</v>
      </c>
      <c r="Q62" s="19">
        <f>LOG10('CFU (R1)'!Q62)</f>
        <v>8.6283889300503116</v>
      </c>
    </row>
    <row r="63" spans="1:17" x14ac:dyDescent="0.25">
      <c r="B63" s="7">
        <v>7</v>
      </c>
      <c r="C63" s="19">
        <f>LOG10('CFU (R1)'!C63)</f>
        <v>6.9030899869919438</v>
      </c>
      <c r="D63" s="19">
        <f>LOG10('CFU (R1)'!D63)</f>
        <v>6.6020599913279625</v>
      </c>
      <c r="E63" s="21">
        <f>LOG10('CFU (R1)'!E63)</f>
        <v>6.7781512503836439</v>
      </c>
      <c r="F63" s="19">
        <f>LOG10('CFU (R1)'!F63)</f>
        <v>8.6512780139981444</v>
      </c>
      <c r="G63" s="19">
        <f>LOG10('CFU (R1)'!G63)</f>
        <v>8.6589648426644352</v>
      </c>
      <c r="H63" s="21">
        <f>LOG10('CFU (R1)'!H63)</f>
        <v>8.6020599913279625</v>
      </c>
      <c r="I63" s="19">
        <f>LOG10('CFU (R1)'!I63)</f>
        <v>7.0791812460476251</v>
      </c>
      <c r="J63" s="19">
        <f>LOG10('CFU (R1)'!J63)</f>
        <v>7.1461280356782382</v>
      </c>
      <c r="K63" s="21">
        <f>LOG10('CFU (R1)'!K63)</f>
        <v>6.7781512503836439</v>
      </c>
      <c r="L63" s="19">
        <f>LOG10('CFU (R1)'!L63)</f>
        <v>7</v>
      </c>
      <c r="M63" s="19">
        <f>LOG10('CFU (R1)'!M63)</f>
        <v>6.9542425094393252</v>
      </c>
      <c r="N63" s="21">
        <f>LOG10('CFU (R1)'!N63)</f>
        <v>6.7781512503836439</v>
      </c>
      <c r="O63" s="19">
        <f>LOG10('CFU (R1)'!O63)</f>
        <v>8.6608654780038687</v>
      </c>
      <c r="P63" s="19">
        <f>LOG10('CFU (R1)'!P63)</f>
        <v>8.6674529528899544</v>
      </c>
      <c r="Q63" s="19">
        <f>LOG10('CFU (R1)'!Q63)</f>
        <v>8.6085260335771938</v>
      </c>
    </row>
  </sheetData>
  <mergeCells count="35">
    <mergeCell ref="C11:E11"/>
    <mergeCell ref="F11:H11"/>
    <mergeCell ref="I11:K11"/>
    <mergeCell ref="L11:N11"/>
    <mergeCell ref="O11:Q11"/>
    <mergeCell ref="C2:E2"/>
    <mergeCell ref="F2:H2"/>
    <mergeCell ref="I2:K2"/>
    <mergeCell ref="L2:N2"/>
    <mergeCell ref="O2:Q2"/>
    <mergeCell ref="C29:E29"/>
    <mergeCell ref="F29:H29"/>
    <mergeCell ref="I29:K29"/>
    <mergeCell ref="L29:N29"/>
    <mergeCell ref="O29:Q29"/>
    <mergeCell ref="C20:E20"/>
    <mergeCell ref="F20:H20"/>
    <mergeCell ref="I20:K20"/>
    <mergeCell ref="L20:N20"/>
    <mergeCell ref="O20:Q20"/>
    <mergeCell ref="C47:E47"/>
    <mergeCell ref="F47:H47"/>
    <mergeCell ref="I47:K47"/>
    <mergeCell ref="L47:N47"/>
    <mergeCell ref="O47:Q47"/>
    <mergeCell ref="C38:E38"/>
    <mergeCell ref="F38:H38"/>
    <mergeCell ref="I38:K38"/>
    <mergeCell ref="L38:N38"/>
    <mergeCell ref="O38:Q38"/>
    <mergeCell ref="C56:E56"/>
    <mergeCell ref="F56:H56"/>
    <mergeCell ref="I56:K56"/>
    <mergeCell ref="L56:N56"/>
    <mergeCell ref="O56:Q56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5118FA-4FB3-4074-90FE-588C39987825}">
  <dimension ref="A2:AF64"/>
  <sheetViews>
    <sheetView zoomScale="85" zoomScaleNormal="85" workbookViewId="0"/>
  </sheetViews>
  <sheetFormatPr defaultRowHeight="15" x14ac:dyDescent="0.25"/>
  <cols>
    <col min="25" max="28" width="9.28515625" bestFit="1" customWidth="1"/>
    <col min="29" max="31" width="9.7109375" bestFit="1" customWidth="1"/>
    <col min="32" max="32" width="9.28515625" bestFit="1" customWidth="1"/>
  </cols>
  <sheetData>
    <row r="2" spans="1:32" x14ac:dyDescent="0.25">
      <c r="A2" s="1" t="s">
        <v>0</v>
      </c>
      <c r="B2" s="2" t="s">
        <v>1</v>
      </c>
      <c r="C2" s="33" t="s">
        <v>2</v>
      </c>
      <c r="D2" s="33"/>
      <c r="E2" s="34"/>
      <c r="F2" s="32" t="s">
        <v>3</v>
      </c>
      <c r="G2" s="33"/>
      <c r="H2" s="34"/>
      <c r="I2" s="32" t="s">
        <v>4</v>
      </c>
      <c r="J2" s="33"/>
      <c r="K2" s="34"/>
      <c r="L2" s="32" t="s">
        <v>5</v>
      </c>
      <c r="M2" s="33"/>
      <c r="N2" s="34"/>
      <c r="O2" s="32" t="s">
        <v>6</v>
      </c>
      <c r="P2" s="33"/>
      <c r="Q2" s="34"/>
      <c r="R2" s="3" t="s">
        <v>7</v>
      </c>
      <c r="S2" s="2" t="s">
        <v>8</v>
      </c>
      <c r="T2" s="2" t="s">
        <v>9</v>
      </c>
      <c r="U2" s="2" t="s">
        <v>10</v>
      </c>
      <c r="V2" s="2" t="s">
        <v>11</v>
      </c>
      <c r="W2" s="4" t="s">
        <v>12</v>
      </c>
      <c r="X2" s="17"/>
      <c r="Y2" s="30" t="s">
        <v>13</v>
      </c>
      <c r="Z2" s="30"/>
      <c r="AA2" s="31"/>
      <c r="AB2" s="2" t="s">
        <v>14</v>
      </c>
      <c r="AC2" s="32" t="s">
        <v>15</v>
      </c>
      <c r="AD2" s="33"/>
      <c r="AE2" s="34"/>
      <c r="AF2" s="5" t="s">
        <v>16</v>
      </c>
    </row>
    <row r="3" spans="1:32" x14ac:dyDescent="0.25">
      <c r="A3" s="6" t="s">
        <v>17</v>
      </c>
      <c r="B3" s="7">
        <v>1</v>
      </c>
      <c r="C3" s="11">
        <v>1</v>
      </c>
      <c r="D3" s="11">
        <v>1</v>
      </c>
      <c r="E3" s="12">
        <v>2</v>
      </c>
      <c r="F3" s="11">
        <v>0</v>
      </c>
      <c r="G3" s="11">
        <v>0</v>
      </c>
      <c r="H3" s="12">
        <v>0</v>
      </c>
      <c r="I3" s="11">
        <v>1</v>
      </c>
      <c r="J3" s="11">
        <v>2</v>
      </c>
      <c r="K3" s="12">
        <v>1</v>
      </c>
      <c r="L3" s="13">
        <f>SUM(C3+I3)/2</f>
        <v>1</v>
      </c>
      <c r="M3" s="13">
        <f t="shared" ref="M3:N3" si="0">SUM(D3+J3)/2</f>
        <v>1.5</v>
      </c>
      <c r="N3" s="14">
        <f t="shared" si="0"/>
        <v>1.5</v>
      </c>
      <c r="O3" s="13">
        <f>SUM(F3+L3)</f>
        <v>1</v>
      </c>
      <c r="P3" s="13">
        <f t="shared" ref="P3:Q9" si="1">SUM(G3+M3)</f>
        <v>1.5</v>
      </c>
      <c r="Q3" s="14">
        <f t="shared" si="1"/>
        <v>1.5</v>
      </c>
      <c r="R3" s="12">
        <v>7</v>
      </c>
      <c r="S3" s="14">
        <f>SUM(L3:N3)/3</f>
        <v>1.3333333333333333</v>
      </c>
      <c r="T3" s="14">
        <f>SUM(F3:H3)/3</f>
        <v>0</v>
      </c>
      <c r="U3" s="14">
        <f>SUM(O3:Q3)/3</f>
        <v>1.3333333333333333</v>
      </c>
      <c r="V3" s="14">
        <f>SUM(S3/U3)*100</f>
        <v>100</v>
      </c>
      <c r="W3" s="16">
        <f>SUM(T3/U3)*100</f>
        <v>0</v>
      </c>
      <c r="X3" s="17"/>
      <c r="Y3" s="8">
        <f>SUM(L3/O3)*100</f>
        <v>100</v>
      </c>
      <c r="Z3" s="8">
        <f t="shared" ref="Z3:AA3" si="2">SUM(M3/P3)*100</f>
        <v>100</v>
      </c>
      <c r="AA3" s="18">
        <f t="shared" si="2"/>
        <v>100</v>
      </c>
      <c r="AB3" s="18">
        <f>_xlfn.STDEV.P(Y3:AA3)</f>
        <v>0</v>
      </c>
      <c r="AC3" s="8">
        <f>SUM(F3/O3)*100</f>
        <v>0</v>
      </c>
      <c r="AD3" s="8">
        <f t="shared" ref="AD3:AE3" si="3">SUM(G3/P3)*100</f>
        <v>0</v>
      </c>
      <c r="AE3" s="18">
        <f t="shared" si="3"/>
        <v>0</v>
      </c>
      <c r="AF3" s="8">
        <f>_xlfn.STDEV.P(AC3:AE3)</f>
        <v>0</v>
      </c>
    </row>
    <row r="4" spans="1:32" x14ac:dyDescent="0.25">
      <c r="A4" s="1"/>
      <c r="B4" s="7">
        <v>2</v>
      </c>
      <c r="C4" s="11">
        <v>30</v>
      </c>
      <c r="D4" s="11">
        <v>34</v>
      </c>
      <c r="E4" s="12">
        <v>56</v>
      </c>
      <c r="F4" s="11">
        <v>0</v>
      </c>
      <c r="G4" s="11">
        <v>0</v>
      </c>
      <c r="H4" s="12">
        <v>0</v>
      </c>
      <c r="I4" s="11">
        <v>47</v>
      </c>
      <c r="J4" s="11">
        <v>46</v>
      </c>
      <c r="K4" s="12">
        <v>47</v>
      </c>
      <c r="L4" s="13">
        <f t="shared" ref="L4:N9" si="4">SUM(C4+I4)/2</f>
        <v>38.5</v>
      </c>
      <c r="M4" s="13">
        <f t="shared" si="4"/>
        <v>40</v>
      </c>
      <c r="N4" s="14">
        <f t="shared" si="4"/>
        <v>51.5</v>
      </c>
      <c r="O4" s="13">
        <f t="shared" ref="O4:O9" si="5">SUM(F4+L4)</f>
        <v>38.5</v>
      </c>
      <c r="P4" s="13">
        <f t="shared" si="1"/>
        <v>40</v>
      </c>
      <c r="Q4" s="14">
        <f t="shared" si="1"/>
        <v>51.5</v>
      </c>
      <c r="R4" s="12">
        <v>6</v>
      </c>
      <c r="S4" s="14">
        <f t="shared" ref="S4:S9" si="6">SUM(L4:N4)/3</f>
        <v>43.333333333333336</v>
      </c>
      <c r="T4" s="14">
        <f t="shared" ref="T4:T9" si="7">SUM(F4:H4)/3</f>
        <v>0</v>
      </c>
      <c r="U4" s="14">
        <f t="shared" ref="U4:U9" si="8">SUM(O4:Q4)/3</f>
        <v>43.333333333333336</v>
      </c>
      <c r="V4" s="14">
        <f t="shared" ref="V4:V9" si="9">SUM(S4/U4)*100</f>
        <v>100</v>
      </c>
      <c r="W4" s="16">
        <f t="shared" ref="W4:W9" si="10">SUM(T4/U4)*100</f>
        <v>0</v>
      </c>
      <c r="X4" s="17"/>
      <c r="Y4" s="8">
        <f t="shared" ref="Y4:Y9" si="11">SUM(L4/O4)*100</f>
        <v>100</v>
      </c>
      <c r="Z4" s="8">
        <f t="shared" ref="Z4:Z9" si="12">SUM(M4/P4)*100</f>
        <v>100</v>
      </c>
      <c r="AA4" s="7">
        <f t="shared" ref="AA4:AA9" si="13">SUM(N4/Q4)*100</f>
        <v>100</v>
      </c>
      <c r="AB4" s="7">
        <f t="shared" ref="AB4:AB9" si="14">_xlfn.STDEV.P(Y4:AA4)</f>
        <v>0</v>
      </c>
      <c r="AC4" s="8">
        <f t="shared" ref="AC4:AC9" si="15">SUM(F4/O4)*100</f>
        <v>0</v>
      </c>
      <c r="AD4" s="8">
        <f t="shared" ref="AD4:AD9" si="16">SUM(G4/P4)*100</f>
        <v>0</v>
      </c>
      <c r="AE4" s="7">
        <f t="shared" ref="AE4:AE9" si="17">SUM(H4/Q4)*100</f>
        <v>0</v>
      </c>
      <c r="AF4" s="8">
        <f t="shared" ref="AF4:AF9" si="18">_xlfn.STDEV.P(AC4:AE4)</f>
        <v>0</v>
      </c>
    </row>
    <row r="5" spans="1:32" x14ac:dyDescent="0.25">
      <c r="A5" s="1"/>
      <c r="B5" s="7">
        <v>3</v>
      </c>
      <c r="C5" s="11">
        <v>48</v>
      </c>
      <c r="D5" s="11">
        <v>22</v>
      </c>
      <c r="E5" s="12">
        <v>34</v>
      </c>
      <c r="F5" s="11">
        <v>0</v>
      </c>
      <c r="G5" s="11">
        <v>0</v>
      </c>
      <c r="H5" s="12">
        <v>0</v>
      </c>
      <c r="I5" s="11">
        <v>62</v>
      </c>
      <c r="J5" s="11">
        <v>40</v>
      </c>
      <c r="K5" s="12">
        <v>44</v>
      </c>
      <c r="L5" s="13">
        <f t="shared" si="4"/>
        <v>55</v>
      </c>
      <c r="M5" s="13">
        <f t="shared" si="4"/>
        <v>31</v>
      </c>
      <c r="N5" s="14">
        <f t="shared" si="4"/>
        <v>39</v>
      </c>
      <c r="O5" s="13">
        <f t="shared" si="5"/>
        <v>55</v>
      </c>
      <c r="P5" s="13">
        <f t="shared" si="1"/>
        <v>31</v>
      </c>
      <c r="Q5" s="14">
        <f t="shared" si="1"/>
        <v>39</v>
      </c>
      <c r="R5" s="12">
        <v>6</v>
      </c>
      <c r="S5" s="14">
        <f t="shared" si="6"/>
        <v>41.666666666666664</v>
      </c>
      <c r="T5" s="14">
        <f t="shared" si="7"/>
        <v>0</v>
      </c>
      <c r="U5" s="14">
        <f t="shared" si="8"/>
        <v>41.666666666666664</v>
      </c>
      <c r="V5" s="14">
        <f t="shared" si="9"/>
        <v>100</v>
      </c>
      <c r="W5" s="16">
        <f t="shared" si="10"/>
        <v>0</v>
      </c>
      <c r="X5" s="17"/>
      <c r="Y5" s="8">
        <f t="shared" si="11"/>
        <v>100</v>
      </c>
      <c r="Z5" s="8">
        <f t="shared" si="12"/>
        <v>100</v>
      </c>
      <c r="AA5" s="7">
        <f t="shared" si="13"/>
        <v>100</v>
      </c>
      <c r="AB5" s="7">
        <f t="shared" si="14"/>
        <v>0</v>
      </c>
      <c r="AC5" s="8">
        <f t="shared" si="15"/>
        <v>0</v>
      </c>
      <c r="AD5" s="8">
        <f t="shared" si="16"/>
        <v>0</v>
      </c>
      <c r="AE5" s="7">
        <f t="shared" si="17"/>
        <v>0</v>
      </c>
      <c r="AF5" s="8">
        <f t="shared" si="18"/>
        <v>0</v>
      </c>
    </row>
    <row r="6" spans="1:32" x14ac:dyDescent="0.25">
      <c r="A6" s="1"/>
      <c r="B6" s="7">
        <v>4</v>
      </c>
      <c r="C6" s="11">
        <v>34</v>
      </c>
      <c r="D6" s="11">
        <v>25</v>
      </c>
      <c r="E6" s="12">
        <v>36</v>
      </c>
      <c r="F6" s="11">
        <v>0</v>
      </c>
      <c r="G6" s="11">
        <v>0</v>
      </c>
      <c r="H6" s="12">
        <v>0</v>
      </c>
      <c r="I6" s="11">
        <v>52</v>
      </c>
      <c r="J6" s="11">
        <v>54</v>
      </c>
      <c r="K6" s="12">
        <v>47</v>
      </c>
      <c r="L6" s="13">
        <f t="shared" si="4"/>
        <v>43</v>
      </c>
      <c r="M6" s="13">
        <f t="shared" si="4"/>
        <v>39.5</v>
      </c>
      <c r="N6" s="14">
        <f t="shared" si="4"/>
        <v>41.5</v>
      </c>
      <c r="O6" s="13">
        <f t="shared" si="5"/>
        <v>43</v>
      </c>
      <c r="P6" s="13">
        <f t="shared" si="1"/>
        <v>39.5</v>
      </c>
      <c r="Q6" s="14">
        <f t="shared" si="1"/>
        <v>41.5</v>
      </c>
      <c r="R6" s="12">
        <v>6</v>
      </c>
      <c r="S6" s="14">
        <f t="shared" si="6"/>
        <v>41.333333333333336</v>
      </c>
      <c r="T6" s="14">
        <f t="shared" si="7"/>
        <v>0</v>
      </c>
      <c r="U6" s="14">
        <f t="shared" si="8"/>
        <v>41.333333333333336</v>
      </c>
      <c r="V6" s="14">
        <f t="shared" si="9"/>
        <v>100</v>
      </c>
      <c r="W6" s="16">
        <f t="shared" si="10"/>
        <v>0</v>
      </c>
      <c r="X6" s="17"/>
      <c r="Y6" s="8">
        <f t="shared" si="11"/>
        <v>100</v>
      </c>
      <c r="Z6" s="8">
        <f t="shared" si="12"/>
        <v>100</v>
      </c>
      <c r="AA6" s="7">
        <f t="shared" si="13"/>
        <v>100</v>
      </c>
      <c r="AB6" s="7">
        <f t="shared" si="14"/>
        <v>0</v>
      </c>
      <c r="AC6" s="8">
        <f t="shared" si="15"/>
        <v>0</v>
      </c>
      <c r="AD6" s="8">
        <f t="shared" si="16"/>
        <v>0</v>
      </c>
      <c r="AE6" s="7">
        <f t="shared" si="17"/>
        <v>0</v>
      </c>
      <c r="AF6" s="8">
        <f t="shared" si="18"/>
        <v>0</v>
      </c>
    </row>
    <row r="7" spans="1:32" x14ac:dyDescent="0.25">
      <c r="A7" s="1"/>
      <c r="B7" s="7">
        <v>5</v>
      </c>
      <c r="C7" s="11">
        <v>23</v>
      </c>
      <c r="D7" s="11">
        <v>23</v>
      </c>
      <c r="E7" s="12">
        <v>28</v>
      </c>
      <c r="F7" s="11">
        <v>0</v>
      </c>
      <c r="G7" s="11">
        <v>0</v>
      </c>
      <c r="H7" s="12">
        <v>0</v>
      </c>
      <c r="I7" s="11">
        <v>49</v>
      </c>
      <c r="J7" s="11">
        <v>46</v>
      </c>
      <c r="K7" s="12">
        <v>46</v>
      </c>
      <c r="L7" s="13">
        <f t="shared" si="4"/>
        <v>36</v>
      </c>
      <c r="M7" s="13">
        <f t="shared" si="4"/>
        <v>34.5</v>
      </c>
      <c r="N7" s="14">
        <f t="shared" si="4"/>
        <v>37</v>
      </c>
      <c r="O7" s="13">
        <f t="shared" si="5"/>
        <v>36</v>
      </c>
      <c r="P7" s="13">
        <f t="shared" si="1"/>
        <v>34.5</v>
      </c>
      <c r="Q7" s="14">
        <f t="shared" si="1"/>
        <v>37</v>
      </c>
      <c r="R7" s="12">
        <v>5</v>
      </c>
      <c r="S7" s="14">
        <f t="shared" si="6"/>
        <v>35.833333333333336</v>
      </c>
      <c r="T7" s="14">
        <f t="shared" si="7"/>
        <v>0</v>
      </c>
      <c r="U7" s="14">
        <f t="shared" si="8"/>
        <v>35.833333333333336</v>
      </c>
      <c r="V7" s="14">
        <f t="shared" si="9"/>
        <v>100</v>
      </c>
      <c r="W7" s="16">
        <f t="shared" si="10"/>
        <v>0</v>
      </c>
      <c r="X7" s="17"/>
      <c r="Y7" s="8">
        <f t="shared" si="11"/>
        <v>100</v>
      </c>
      <c r="Z7" s="8">
        <f t="shared" si="12"/>
        <v>100</v>
      </c>
      <c r="AA7" s="7">
        <f t="shared" si="13"/>
        <v>100</v>
      </c>
      <c r="AB7" s="7">
        <f t="shared" si="14"/>
        <v>0</v>
      </c>
      <c r="AC7" s="8">
        <f t="shared" si="15"/>
        <v>0</v>
      </c>
      <c r="AD7" s="8">
        <f t="shared" si="16"/>
        <v>0</v>
      </c>
      <c r="AE7" s="7">
        <f t="shared" si="17"/>
        <v>0</v>
      </c>
      <c r="AF7" s="8">
        <f t="shared" si="18"/>
        <v>0</v>
      </c>
    </row>
    <row r="8" spans="1:32" x14ac:dyDescent="0.25">
      <c r="A8" s="1"/>
      <c r="B8" s="7">
        <v>6</v>
      </c>
      <c r="C8" s="11">
        <v>110</v>
      </c>
      <c r="D8" s="11">
        <v>51</v>
      </c>
      <c r="E8" s="12">
        <v>67</v>
      </c>
      <c r="F8" s="11">
        <v>0</v>
      </c>
      <c r="G8" s="11">
        <v>0</v>
      </c>
      <c r="H8" s="12">
        <v>0</v>
      </c>
      <c r="I8" s="11">
        <v>347</v>
      </c>
      <c r="J8" s="11">
        <v>306</v>
      </c>
      <c r="K8" s="12">
        <v>318</v>
      </c>
      <c r="L8" s="13">
        <f t="shared" si="4"/>
        <v>228.5</v>
      </c>
      <c r="M8" s="13">
        <f t="shared" si="4"/>
        <v>178.5</v>
      </c>
      <c r="N8" s="14">
        <f t="shared" si="4"/>
        <v>192.5</v>
      </c>
      <c r="O8" s="13">
        <f t="shared" si="5"/>
        <v>228.5</v>
      </c>
      <c r="P8" s="13">
        <f t="shared" si="1"/>
        <v>178.5</v>
      </c>
      <c r="Q8" s="14">
        <f t="shared" si="1"/>
        <v>192.5</v>
      </c>
      <c r="R8" s="12">
        <v>5</v>
      </c>
      <c r="S8" s="14">
        <f t="shared" si="6"/>
        <v>199.83333333333334</v>
      </c>
      <c r="T8" s="14">
        <f t="shared" si="7"/>
        <v>0</v>
      </c>
      <c r="U8" s="14">
        <f t="shared" si="8"/>
        <v>199.83333333333334</v>
      </c>
      <c r="V8" s="14">
        <f t="shared" si="9"/>
        <v>100</v>
      </c>
      <c r="W8" s="16">
        <f t="shared" si="10"/>
        <v>0</v>
      </c>
      <c r="X8" s="17"/>
      <c r="Y8" s="8">
        <f t="shared" si="11"/>
        <v>100</v>
      </c>
      <c r="Z8" s="8">
        <f t="shared" si="12"/>
        <v>100</v>
      </c>
      <c r="AA8" s="7">
        <f t="shared" si="13"/>
        <v>100</v>
      </c>
      <c r="AB8" s="7">
        <f t="shared" si="14"/>
        <v>0</v>
      </c>
      <c r="AC8" s="8">
        <f t="shared" si="15"/>
        <v>0</v>
      </c>
      <c r="AD8" s="8">
        <f t="shared" si="16"/>
        <v>0</v>
      </c>
      <c r="AE8" s="7">
        <f t="shared" si="17"/>
        <v>0</v>
      </c>
      <c r="AF8" s="8">
        <f t="shared" si="18"/>
        <v>0</v>
      </c>
    </row>
    <row r="9" spans="1:32" x14ac:dyDescent="0.25">
      <c r="A9" s="1"/>
      <c r="B9" s="7">
        <v>7</v>
      </c>
      <c r="C9" s="11">
        <v>262</v>
      </c>
      <c r="D9" s="11">
        <v>274</v>
      </c>
      <c r="E9" s="12">
        <v>221</v>
      </c>
      <c r="F9" s="11">
        <v>0</v>
      </c>
      <c r="G9" s="11">
        <v>0</v>
      </c>
      <c r="H9" s="12">
        <v>0</v>
      </c>
      <c r="I9" s="11">
        <v>10</v>
      </c>
      <c r="J9" s="11">
        <v>10</v>
      </c>
      <c r="K9" s="12">
        <v>8</v>
      </c>
      <c r="L9" s="13">
        <f>SUM(C9+I9)/2</f>
        <v>136</v>
      </c>
      <c r="M9" s="13">
        <f t="shared" si="4"/>
        <v>142</v>
      </c>
      <c r="N9" s="14">
        <f t="shared" si="4"/>
        <v>114.5</v>
      </c>
      <c r="O9" s="13">
        <f t="shared" si="5"/>
        <v>136</v>
      </c>
      <c r="P9" s="13">
        <f t="shared" si="1"/>
        <v>142</v>
      </c>
      <c r="Q9" s="14">
        <f t="shared" si="1"/>
        <v>114.5</v>
      </c>
      <c r="R9" s="12">
        <v>5</v>
      </c>
      <c r="S9" s="14">
        <f t="shared" si="6"/>
        <v>130.83333333333334</v>
      </c>
      <c r="T9" s="14">
        <f t="shared" si="7"/>
        <v>0</v>
      </c>
      <c r="U9" s="14">
        <f t="shared" si="8"/>
        <v>130.83333333333334</v>
      </c>
      <c r="V9" s="14">
        <f t="shared" si="9"/>
        <v>100</v>
      </c>
      <c r="W9" s="16">
        <f t="shared" si="10"/>
        <v>0</v>
      </c>
      <c r="X9" s="17"/>
      <c r="Y9" s="8">
        <f t="shared" si="11"/>
        <v>100</v>
      </c>
      <c r="Z9" s="8">
        <f t="shared" si="12"/>
        <v>100</v>
      </c>
      <c r="AA9" s="7">
        <f t="shared" si="13"/>
        <v>100</v>
      </c>
      <c r="AB9" s="7">
        <f t="shared" si="14"/>
        <v>0</v>
      </c>
      <c r="AC9" s="8">
        <f t="shared" si="15"/>
        <v>0</v>
      </c>
      <c r="AD9" s="8">
        <f t="shared" si="16"/>
        <v>0</v>
      </c>
      <c r="AE9" s="7">
        <f t="shared" si="17"/>
        <v>0</v>
      </c>
      <c r="AF9" s="8">
        <f t="shared" si="18"/>
        <v>0</v>
      </c>
    </row>
    <row r="10" spans="1:32" x14ac:dyDescent="0.25">
      <c r="A10" s="1"/>
      <c r="C10" s="11"/>
      <c r="D10" s="11"/>
      <c r="E10" s="11"/>
      <c r="F10" s="11"/>
      <c r="G10" s="11"/>
      <c r="H10" s="11"/>
      <c r="I10" s="11"/>
      <c r="J10" s="11"/>
      <c r="K10" s="11"/>
      <c r="L10" s="15"/>
      <c r="M10" s="15"/>
      <c r="N10" s="15"/>
      <c r="O10" s="15"/>
      <c r="P10" s="15"/>
      <c r="Q10" s="15"/>
      <c r="R10" s="11"/>
      <c r="S10" s="15"/>
      <c r="T10" s="15"/>
      <c r="U10" s="15"/>
      <c r="V10" s="11"/>
      <c r="W10" s="11"/>
      <c r="X10" s="17"/>
    </row>
    <row r="11" spans="1:32" x14ac:dyDescent="0.25">
      <c r="A11" s="1" t="s">
        <v>18</v>
      </c>
      <c r="B11" s="2" t="s">
        <v>1</v>
      </c>
      <c r="C11" s="33" t="s">
        <v>2</v>
      </c>
      <c r="D11" s="33"/>
      <c r="E11" s="34"/>
      <c r="F11" s="32" t="s">
        <v>3</v>
      </c>
      <c r="G11" s="33"/>
      <c r="H11" s="34"/>
      <c r="I11" s="32" t="s">
        <v>4</v>
      </c>
      <c r="J11" s="33"/>
      <c r="K11" s="34"/>
      <c r="L11" s="32" t="s">
        <v>5</v>
      </c>
      <c r="M11" s="33"/>
      <c r="N11" s="34"/>
      <c r="O11" s="32" t="s">
        <v>6</v>
      </c>
      <c r="P11" s="33"/>
      <c r="Q11" s="34"/>
      <c r="R11" s="3" t="s">
        <v>7</v>
      </c>
      <c r="S11" s="2" t="s">
        <v>8</v>
      </c>
      <c r="T11" s="2" t="s">
        <v>9</v>
      </c>
      <c r="U11" s="2" t="s">
        <v>10</v>
      </c>
      <c r="V11" s="2" t="s">
        <v>11</v>
      </c>
      <c r="W11" s="4" t="s">
        <v>12</v>
      </c>
      <c r="X11" s="17"/>
      <c r="Y11" s="30" t="s">
        <v>13</v>
      </c>
      <c r="Z11" s="30"/>
      <c r="AA11" s="31"/>
      <c r="AB11" s="2" t="s">
        <v>14</v>
      </c>
      <c r="AC11" s="32" t="s">
        <v>15</v>
      </c>
      <c r="AD11" s="33"/>
      <c r="AE11" s="34"/>
      <c r="AF11" s="5" t="s">
        <v>16</v>
      </c>
    </row>
    <row r="12" spans="1:32" x14ac:dyDescent="0.25">
      <c r="A12" s="6" t="s">
        <v>19</v>
      </c>
      <c r="B12" s="7">
        <v>1</v>
      </c>
      <c r="C12" s="11">
        <v>0</v>
      </c>
      <c r="D12" s="11">
        <v>0</v>
      </c>
      <c r="E12" s="12">
        <v>0</v>
      </c>
      <c r="F12" s="11">
        <v>4</v>
      </c>
      <c r="G12" s="11">
        <v>12</v>
      </c>
      <c r="H12" s="12">
        <v>8</v>
      </c>
      <c r="I12" s="11">
        <v>0</v>
      </c>
      <c r="J12" s="11">
        <v>0</v>
      </c>
      <c r="K12" s="12">
        <v>0</v>
      </c>
      <c r="L12" s="13">
        <f>SUM(C12+I12)/2</f>
        <v>0</v>
      </c>
      <c r="M12" s="13">
        <f t="shared" ref="M12:N18" si="19">SUM(D12+J12)/2</f>
        <v>0</v>
      </c>
      <c r="N12" s="14">
        <f t="shared" si="19"/>
        <v>0</v>
      </c>
      <c r="O12" s="13">
        <f>SUM(F12+L12)</f>
        <v>4</v>
      </c>
      <c r="P12" s="13">
        <f t="shared" ref="P12:Q18" si="20">SUM(G12+M12)</f>
        <v>12</v>
      </c>
      <c r="Q12" s="14">
        <f t="shared" si="20"/>
        <v>8</v>
      </c>
      <c r="R12" s="12">
        <f>R3</f>
        <v>7</v>
      </c>
      <c r="S12" s="14">
        <f>SUM(L12:N12)/3</f>
        <v>0</v>
      </c>
      <c r="T12" s="14">
        <f>SUM(F12:H12)/3</f>
        <v>8</v>
      </c>
      <c r="U12" s="14">
        <f>SUM(O12:Q12)/3</f>
        <v>8</v>
      </c>
      <c r="V12" s="14">
        <f>SUM(S12/U12)*100</f>
        <v>0</v>
      </c>
      <c r="W12" s="16">
        <f>SUM(T12/U12)*100</f>
        <v>100</v>
      </c>
      <c r="X12" s="17"/>
      <c r="Y12" s="8">
        <f>SUM(L12/O12)*100</f>
        <v>0</v>
      </c>
      <c r="Z12" s="8">
        <f t="shared" ref="Z12:Z18" si="21">SUM(M12/P12)*100</f>
        <v>0</v>
      </c>
      <c r="AA12" s="18">
        <f t="shared" ref="AA12:AA18" si="22">SUM(N12/Q12)*100</f>
        <v>0</v>
      </c>
      <c r="AB12" s="18">
        <f>_xlfn.STDEV.P(Y12:AA12)</f>
        <v>0</v>
      </c>
      <c r="AC12" s="8">
        <f>SUM(F12/O12)*100</f>
        <v>100</v>
      </c>
      <c r="AD12" s="8">
        <f t="shared" ref="AD12:AD18" si="23">SUM(G12/P12)*100</f>
        <v>100</v>
      </c>
      <c r="AE12" s="18">
        <f t="shared" ref="AE12:AE18" si="24">SUM(H12/Q12)*100</f>
        <v>100</v>
      </c>
      <c r="AF12" s="8">
        <f>_xlfn.STDEV.P(AC12:AE12)</f>
        <v>0</v>
      </c>
    </row>
    <row r="13" spans="1:32" x14ac:dyDescent="0.25">
      <c r="A13" s="1"/>
      <c r="B13" s="7">
        <v>2</v>
      </c>
      <c r="C13" s="11">
        <v>0</v>
      </c>
      <c r="D13" s="11">
        <v>0</v>
      </c>
      <c r="E13" s="12">
        <v>0</v>
      </c>
      <c r="F13" s="11">
        <v>78</v>
      </c>
      <c r="G13" s="11">
        <v>76</v>
      </c>
      <c r="H13" s="12">
        <v>59</v>
      </c>
      <c r="I13" s="11">
        <v>0</v>
      </c>
      <c r="J13" s="11">
        <v>0</v>
      </c>
      <c r="K13" s="12">
        <v>0</v>
      </c>
      <c r="L13" s="13">
        <f t="shared" ref="L13:L17" si="25">SUM(C13+I13)/2</f>
        <v>0</v>
      </c>
      <c r="M13" s="13">
        <f t="shared" si="19"/>
        <v>0</v>
      </c>
      <c r="N13" s="14">
        <f t="shared" si="19"/>
        <v>0</v>
      </c>
      <c r="O13" s="13">
        <f t="shared" ref="O13:O18" si="26">SUM(F13+L13)</f>
        <v>78</v>
      </c>
      <c r="P13" s="13">
        <f t="shared" si="20"/>
        <v>76</v>
      </c>
      <c r="Q13" s="14">
        <f t="shared" si="20"/>
        <v>59</v>
      </c>
      <c r="R13" s="12">
        <f t="shared" ref="R13:R18" si="27">R4</f>
        <v>6</v>
      </c>
      <c r="S13" s="14">
        <f t="shared" ref="S13:S18" si="28">SUM(L13:N13)/3</f>
        <v>0</v>
      </c>
      <c r="T13" s="14">
        <f t="shared" ref="T13:T18" si="29">SUM(F13:H13)/3</f>
        <v>71</v>
      </c>
      <c r="U13" s="14">
        <f t="shared" ref="U13:U18" si="30">SUM(O13:Q13)/3</f>
        <v>71</v>
      </c>
      <c r="V13" s="14">
        <f t="shared" ref="V13:V18" si="31">SUM(S13/U13)*100</f>
        <v>0</v>
      </c>
      <c r="W13" s="16">
        <f t="shared" ref="W13:W18" si="32">SUM(T13/U13)*100</f>
        <v>100</v>
      </c>
      <c r="X13" s="17"/>
      <c r="Y13" s="8">
        <f t="shared" ref="Y13:Y18" si="33">SUM(L13/O13)*100</f>
        <v>0</v>
      </c>
      <c r="Z13" s="8">
        <f t="shared" si="21"/>
        <v>0</v>
      </c>
      <c r="AA13" s="7">
        <f t="shared" si="22"/>
        <v>0</v>
      </c>
      <c r="AB13" s="7">
        <f t="shared" ref="AB13:AB18" si="34">_xlfn.STDEV.P(Y13:AA13)</f>
        <v>0</v>
      </c>
      <c r="AC13" s="8">
        <f t="shared" ref="AC13:AC18" si="35">SUM(F13/O13)*100</f>
        <v>100</v>
      </c>
      <c r="AD13" s="8">
        <f t="shared" si="23"/>
        <v>100</v>
      </c>
      <c r="AE13" s="7">
        <f t="shared" si="24"/>
        <v>100</v>
      </c>
      <c r="AF13" s="8">
        <f t="shared" ref="AF13:AF18" si="36">_xlfn.STDEV.P(AC13:AE13)</f>
        <v>0</v>
      </c>
    </row>
    <row r="14" spans="1:32" x14ac:dyDescent="0.25">
      <c r="A14" s="1"/>
      <c r="B14" s="7">
        <v>3</v>
      </c>
      <c r="C14" s="11">
        <v>0</v>
      </c>
      <c r="D14" s="11">
        <v>0</v>
      </c>
      <c r="E14" s="12">
        <v>0</v>
      </c>
      <c r="F14" s="11">
        <v>34</v>
      </c>
      <c r="G14" s="11">
        <v>27</v>
      </c>
      <c r="H14" s="12">
        <v>22</v>
      </c>
      <c r="I14" s="11">
        <v>0</v>
      </c>
      <c r="J14" s="11">
        <v>0</v>
      </c>
      <c r="K14" s="12">
        <v>0</v>
      </c>
      <c r="L14" s="13">
        <f t="shared" si="25"/>
        <v>0</v>
      </c>
      <c r="M14" s="13">
        <f t="shared" si="19"/>
        <v>0</v>
      </c>
      <c r="N14" s="14">
        <f t="shared" si="19"/>
        <v>0</v>
      </c>
      <c r="O14" s="13">
        <f t="shared" si="26"/>
        <v>34</v>
      </c>
      <c r="P14" s="13">
        <f t="shared" si="20"/>
        <v>27</v>
      </c>
      <c r="Q14" s="14">
        <f t="shared" si="20"/>
        <v>22</v>
      </c>
      <c r="R14" s="12">
        <f t="shared" si="27"/>
        <v>6</v>
      </c>
      <c r="S14" s="14">
        <f t="shared" si="28"/>
        <v>0</v>
      </c>
      <c r="T14" s="14">
        <f t="shared" si="29"/>
        <v>27.666666666666668</v>
      </c>
      <c r="U14" s="14">
        <f t="shared" si="30"/>
        <v>27.666666666666668</v>
      </c>
      <c r="V14" s="14">
        <f t="shared" si="31"/>
        <v>0</v>
      </c>
      <c r="W14" s="16">
        <f t="shared" si="32"/>
        <v>100</v>
      </c>
      <c r="X14" s="17"/>
      <c r="Y14" s="8">
        <f t="shared" si="33"/>
        <v>0</v>
      </c>
      <c r="Z14" s="8">
        <f t="shared" si="21"/>
        <v>0</v>
      </c>
      <c r="AA14" s="7">
        <f t="shared" si="22"/>
        <v>0</v>
      </c>
      <c r="AB14" s="7">
        <f t="shared" si="34"/>
        <v>0</v>
      </c>
      <c r="AC14" s="8">
        <f t="shared" si="35"/>
        <v>100</v>
      </c>
      <c r="AD14" s="8">
        <f t="shared" si="23"/>
        <v>100</v>
      </c>
      <c r="AE14" s="7">
        <f t="shared" si="24"/>
        <v>100</v>
      </c>
      <c r="AF14" s="8">
        <f t="shared" si="36"/>
        <v>0</v>
      </c>
    </row>
    <row r="15" spans="1:32" x14ac:dyDescent="0.25">
      <c r="A15" s="1"/>
      <c r="B15" s="7">
        <v>4</v>
      </c>
      <c r="C15" s="11">
        <v>0</v>
      </c>
      <c r="D15" s="11">
        <v>0</v>
      </c>
      <c r="E15" s="12">
        <v>0</v>
      </c>
      <c r="F15" s="11">
        <v>6</v>
      </c>
      <c r="G15" s="11">
        <v>9</v>
      </c>
      <c r="H15" s="12">
        <v>11</v>
      </c>
      <c r="I15" s="11">
        <v>0</v>
      </c>
      <c r="J15" s="11">
        <v>0</v>
      </c>
      <c r="K15" s="12">
        <v>0</v>
      </c>
      <c r="L15" s="13">
        <f t="shared" si="25"/>
        <v>0</v>
      </c>
      <c r="M15" s="13">
        <f t="shared" si="19"/>
        <v>0</v>
      </c>
      <c r="N15" s="14">
        <f t="shared" si="19"/>
        <v>0</v>
      </c>
      <c r="O15" s="13">
        <f t="shared" si="26"/>
        <v>6</v>
      </c>
      <c r="P15" s="13">
        <f t="shared" si="20"/>
        <v>9</v>
      </c>
      <c r="Q15" s="14">
        <f t="shared" si="20"/>
        <v>11</v>
      </c>
      <c r="R15" s="12">
        <f t="shared" si="27"/>
        <v>6</v>
      </c>
      <c r="S15" s="14">
        <f t="shared" si="28"/>
        <v>0</v>
      </c>
      <c r="T15" s="14">
        <f t="shared" si="29"/>
        <v>8.6666666666666661</v>
      </c>
      <c r="U15" s="14">
        <f t="shared" si="30"/>
        <v>8.6666666666666661</v>
      </c>
      <c r="V15" s="14">
        <f t="shared" si="31"/>
        <v>0</v>
      </c>
      <c r="W15" s="16">
        <f t="shared" si="32"/>
        <v>100</v>
      </c>
      <c r="X15" s="17"/>
      <c r="Y15" s="8">
        <f t="shared" si="33"/>
        <v>0</v>
      </c>
      <c r="Z15" s="8">
        <f t="shared" si="21"/>
        <v>0</v>
      </c>
      <c r="AA15" s="7">
        <f t="shared" si="22"/>
        <v>0</v>
      </c>
      <c r="AB15" s="7">
        <f t="shared" si="34"/>
        <v>0</v>
      </c>
      <c r="AC15" s="8">
        <f t="shared" si="35"/>
        <v>100</v>
      </c>
      <c r="AD15" s="8">
        <f t="shared" si="23"/>
        <v>100</v>
      </c>
      <c r="AE15" s="7">
        <f t="shared" si="24"/>
        <v>100</v>
      </c>
      <c r="AF15" s="8">
        <f t="shared" si="36"/>
        <v>0</v>
      </c>
    </row>
    <row r="16" spans="1:32" x14ac:dyDescent="0.25">
      <c r="A16" s="1"/>
      <c r="B16" s="7">
        <v>5</v>
      </c>
      <c r="C16" s="11">
        <v>0</v>
      </c>
      <c r="D16" s="11">
        <v>0</v>
      </c>
      <c r="E16" s="12">
        <v>0</v>
      </c>
      <c r="F16" s="11">
        <v>11</v>
      </c>
      <c r="G16" s="11">
        <v>9</v>
      </c>
      <c r="H16" s="12">
        <v>7</v>
      </c>
      <c r="I16" s="11">
        <v>0</v>
      </c>
      <c r="J16" s="11">
        <v>0</v>
      </c>
      <c r="K16" s="12">
        <v>0</v>
      </c>
      <c r="L16" s="13">
        <f t="shared" si="25"/>
        <v>0</v>
      </c>
      <c r="M16" s="13">
        <f t="shared" si="19"/>
        <v>0</v>
      </c>
      <c r="N16" s="14">
        <f t="shared" si="19"/>
        <v>0</v>
      </c>
      <c r="O16" s="13">
        <f t="shared" si="26"/>
        <v>11</v>
      </c>
      <c r="P16" s="13">
        <f t="shared" si="20"/>
        <v>9</v>
      </c>
      <c r="Q16" s="14">
        <f t="shared" si="20"/>
        <v>7</v>
      </c>
      <c r="R16" s="12">
        <f t="shared" si="27"/>
        <v>5</v>
      </c>
      <c r="S16" s="14">
        <f t="shared" si="28"/>
        <v>0</v>
      </c>
      <c r="T16" s="14">
        <f t="shared" si="29"/>
        <v>9</v>
      </c>
      <c r="U16" s="14">
        <f t="shared" si="30"/>
        <v>9</v>
      </c>
      <c r="V16" s="14">
        <f t="shared" si="31"/>
        <v>0</v>
      </c>
      <c r="W16" s="16">
        <f t="shared" si="32"/>
        <v>100</v>
      </c>
      <c r="X16" s="17"/>
      <c r="Y16" s="8">
        <f t="shared" si="33"/>
        <v>0</v>
      </c>
      <c r="Z16" s="8">
        <f t="shared" si="21"/>
        <v>0</v>
      </c>
      <c r="AA16" s="7">
        <f t="shared" si="22"/>
        <v>0</v>
      </c>
      <c r="AB16" s="7">
        <f t="shared" si="34"/>
        <v>0</v>
      </c>
      <c r="AC16" s="8">
        <f t="shared" si="35"/>
        <v>100</v>
      </c>
      <c r="AD16" s="8">
        <f t="shared" si="23"/>
        <v>100</v>
      </c>
      <c r="AE16" s="7">
        <f t="shared" si="24"/>
        <v>100</v>
      </c>
      <c r="AF16" s="8">
        <f t="shared" si="36"/>
        <v>0</v>
      </c>
    </row>
    <row r="17" spans="1:32" x14ac:dyDescent="0.25">
      <c r="A17" s="1"/>
      <c r="B17" s="7">
        <v>6</v>
      </c>
      <c r="C17" s="11">
        <v>0</v>
      </c>
      <c r="D17" s="11">
        <v>0</v>
      </c>
      <c r="E17" s="12">
        <v>0</v>
      </c>
      <c r="F17" s="11">
        <v>55</v>
      </c>
      <c r="G17" s="11">
        <v>53</v>
      </c>
      <c r="H17" s="12">
        <v>61</v>
      </c>
      <c r="I17" s="11">
        <v>0</v>
      </c>
      <c r="J17" s="11">
        <v>0</v>
      </c>
      <c r="K17" s="12">
        <v>0</v>
      </c>
      <c r="L17" s="13">
        <f t="shared" si="25"/>
        <v>0</v>
      </c>
      <c r="M17" s="13">
        <f t="shared" si="19"/>
        <v>0</v>
      </c>
      <c r="N17" s="14">
        <f t="shared" si="19"/>
        <v>0</v>
      </c>
      <c r="O17" s="13">
        <f t="shared" si="26"/>
        <v>55</v>
      </c>
      <c r="P17" s="13">
        <f t="shared" si="20"/>
        <v>53</v>
      </c>
      <c r="Q17" s="14">
        <f t="shared" si="20"/>
        <v>61</v>
      </c>
      <c r="R17" s="12">
        <f t="shared" si="27"/>
        <v>5</v>
      </c>
      <c r="S17" s="14">
        <f t="shared" si="28"/>
        <v>0</v>
      </c>
      <c r="T17" s="14">
        <f t="shared" si="29"/>
        <v>56.333333333333336</v>
      </c>
      <c r="U17" s="14">
        <f t="shared" si="30"/>
        <v>56.333333333333336</v>
      </c>
      <c r="V17" s="14">
        <f t="shared" si="31"/>
        <v>0</v>
      </c>
      <c r="W17" s="16">
        <f t="shared" si="32"/>
        <v>100</v>
      </c>
      <c r="X17" s="17"/>
      <c r="Y17" s="8">
        <f t="shared" si="33"/>
        <v>0</v>
      </c>
      <c r="Z17" s="8">
        <f t="shared" si="21"/>
        <v>0</v>
      </c>
      <c r="AA17" s="7">
        <f t="shared" si="22"/>
        <v>0</v>
      </c>
      <c r="AB17" s="7">
        <f t="shared" si="34"/>
        <v>0</v>
      </c>
      <c r="AC17" s="8">
        <f t="shared" si="35"/>
        <v>100</v>
      </c>
      <c r="AD17" s="8">
        <f t="shared" si="23"/>
        <v>100</v>
      </c>
      <c r="AE17" s="7">
        <f t="shared" si="24"/>
        <v>100</v>
      </c>
      <c r="AF17" s="8">
        <f t="shared" si="36"/>
        <v>0</v>
      </c>
    </row>
    <row r="18" spans="1:32" x14ac:dyDescent="0.25">
      <c r="A18" s="1"/>
      <c r="B18" s="7">
        <v>7</v>
      </c>
      <c r="C18" s="11">
        <v>0</v>
      </c>
      <c r="D18" s="11">
        <v>0</v>
      </c>
      <c r="E18" s="12">
        <v>0</v>
      </c>
      <c r="F18" s="11">
        <v>21</v>
      </c>
      <c r="G18" s="11">
        <v>32</v>
      </c>
      <c r="H18" s="12">
        <v>34</v>
      </c>
      <c r="I18" s="11">
        <v>0</v>
      </c>
      <c r="J18" s="11">
        <v>0</v>
      </c>
      <c r="K18" s="12">
        <v>0</v>
      </c>
      <c r="L18" s="13">
        <f>SUM(C18+I18)/2</f>
        <v>0</v>
      </c>
      <c r="M18" s="13">
        <f t="shared" si="19"/>
        <v>0</v>
      </c>
      <c r="N18" s="14">
        <f t="shared" si="19"/>
        <v>0</v>
      </c>
      <c r="O18" s="13">
        <f t="shared" si="26"/>
        <v>21</v>
      </c>
      <c r="P18" s="13">
        <f t="shared" si="20"/>
        <v>32</v>
      </c>
      <c r="Q18" s="14">
        <f t="shared" si="20"/>
        <v>34</v>
      </c>
      <c r="R18" s="12">
        <f t="shared" si="27"/>
        <v>5</v>
      </c>
      <c r="S18" s="14">
        <f t="shared" si="28"/>
        <v>0</v>
      </c>
      <c r="T18" s="14">
        <f t="shared" si="29"/>
        <v>29</v>
      </c>
      <c r="U18" s="14">
        <f t="shared" si="30"/>
        <v>29</v>
      </c>
      <c r="V18" s="14">
        <f t="shared" si="31"/>
        <v>0</v>
      </c>
      <c r="W18" s="16">
        <f t="shared" si="32"/>
        <v>100</v>
      </c>
      <c r="X18" s="17"/>
      <c r="Y18" s="8">
        <f t="shared" si="33"/>
        <v>0</v>
      </c>
      <c r="Z18" s="8">
        <f t="shared" si="21"/>
        <v>0</v>
      </c>
      <c r="AA18" s="7">
        <f t="shared" si="22"/>
        <v>0</v>
      </c>
      <c r="AB18" s="7">
        <f t="shared" si="34"/>
        <v>0</v>
      </c>
      <c r="AC18" s="8">
        <f t="shared" si="35"/>
        <v>100</v>
      </c>
      <c r="AD18" s="8">
        <f t="shared" si="23"/>
        <v>100</v>
      </c>
      <c r="AE18" s="7">
        <f t="shared" si="24"/>
        <v>100</v>
      </c>
      <c r="AF18" s="8">
        <f t="shared" si="36"/>
        <v>0</v>
      </c>
    </row>
    <row r="19" spans="1:32" x14ac:dyDescent="0.25">
      <c r="A19" s="1"/>
      <c r="C19" s="11"/>
      <c r="D19" s="11"/>
      <c r="E19" s="11"/>
      <c r="F19" s="11"/>
      <c r="G19" s="11"/>
      <c r="H19" s="11"/>
      <c r="I19" s="11"/>
      <c r="J19" s="11"/>
      <c r="K19" s="11"/>
      <c r="L19" s="15"/>
      <c r="M19" s="15"/>
      <c r="N19" s="15"/>
      <c r="O19" s="15"/>
      <c r="P19" s="15"/>
      <c r="Q19" s="15"/>
      <c r="R19" s="11"/>
      <c r="S19" s="15"/>
      <c r="T19" s="15"/>
      <c r="U19" s="15"/>
      <c r="V19" s="11"/>
      <c r="W19" s="11"/>
      <c r="X19" s="17"/>
    </row>
    <row r="20" spans="1:32" x14ac:dyDescent="0.25">
      <c r="A20" s="1" t="s">
        <v>20</v>
      </c>
      <c r="B20" s="2" t="s">
        <v>1</v>
      </c>
      <c r="C20" s="33" t="s">
        <v>2</v>
      </c>
      <c r="D20" s="33"/>
      <c r="E20" s="34"/>
      <c r="F20" s="32" t="s">
        <v>3</v>
      </c>
      <c r="G20" s="33"/>
      <c r="H20" s="34"/>
      <c r="I20" s="32" t="s">
        <v>4</v>
      </c>
      <c r="J20" s="33"/>
      <c r="K20" s="34"/>
      <c r="L20" s="32" t="s">
        <v>5</v>
      </c>
      <c r="M20" s="33"/>
      <c r="N20" s="34"/>
      <c r="O20" s="32" t="s">
        <v>6</v>
      </c>
      <c r="P20" s="33"/>
      <c r="Q20" s="34"/>
      <c r="R20" s="3" t="s">
        <v>7</v>
      </c>
      <c r="S20" s="2" t="s">
        <v>8</v>
      </c>
      <c r="T20" s="2" t="s">
        <v>9</v>
      </c>
      <c r="U20" s="2" t="s">
        <v>10</v>
      </c>
      <c r="V20" s="2" t="s">
        <v>11</v>
      </c>
      <c r="W20" s="4" t="s">
        <v>12</v>
      </c>
      <c r="X20" s="17"/>
      <c r="Y20" s="30" t="s">
        <v>13</v>
      </c>
      <c r="Z20" s="30"/>
      <c r="AA20" s="31"/>
      <c r="AB20" s="2" t="s">
        <v>14</v>
      </c>
      <c r="AC20" s="32" t="s">
        <v>15</v>
      </c>
      <c r="AD20" s="33"/>
      <c r="AE20" s="34"/>
      <c r="AF20" s="5" t="s">
        <v>16</v>
      </c>
    </row>
    <row r="21" spans="1:32" x14ac:dyDescent="0.25">
      <c r="A21" s="6" t="s">
        <v>21</v>
      </c>
      <c r="B21" s="7">
        <v>1</v>
      </c>
      <c r="C21" s="11">
        <v>1</v>
      </c>
      <c r="D21" s="11">
        <v>1</v>
      </c>
      <c r="E21" s="12">
        <v>2</v>
      </c>
      <c r="F21" s="11">
        <v>5</v>
      </c>
      <c r="G21" s="11">
        <v>7</v>
      </c>
      <c r="H21" s="12">
        <v>6</v>
      </c>
      <c r="I21" s="11">
        <v>1</v>
      </c>
      <c r="J21" s="11">
        <v>2</v>
      </c>
      <c r="K21" s="12">
        <v>1</v>
      </c>
      <c r="L21" s="13">
        <f>SUM(C21+I21)/2</f>
        <v>1</v>
      </c>
      <c r="M21" s="13">
        <f t="shared" ref="M21:N27" si="37">SUM(D21+J21)/2</f>
        <v>1.5</v>
      </c>
      <c r="N21" s="14">
        <f t="shared" si="37"/>
        <v>1.5</v>
      </c>
      <c r="O21" s="13">
        <f>SUM(F21+L21)</f>
        <v>6</v>
      </c>
      <c r="P21" s="13">
        <f t="shared" ref="P21:Q27" si="38">SUM(G21+M21)</f>
        <v>8.5</v>
      </c>
      <c r="Q21" s="14">
        <f t="shared" si="38"/>
        <v>7.5</v>
      </c>
      <c r="R21" s="12">
        <f>R12</f>
        <v>7</v>
      </c>
      <c r="S21" s="14">
        <f>SUM(L21:N21)/3</f>
        <v>1.3333333333333333</v>
      </c>
      <c r="T21" s="14">
        <f>SUM(F21:H21)/3</f>
        <v>6</v>
      </c>
      <c r="U21" s="14">
        <f>SUM(O21:Q21)/3</f>
        <v>7.333333333333333</v>
      </c>
      <c r="V21" s="14">
        <f>SUM(S21/U21)*100</f>
        <v>18.181818181818183</v>
      </c>
      <c r="W21" s="16">
        <f>SUM(T21/U21)*100</f>
        <v>81.818181818181827</v>
      </c>
      <c r="X21" s="17"/>
      <c r="Y21" s="9">
        <f>SUM(L21/O21)*100</f>
        <v>16.666666666666664</v>
      </c>
      <c r="Z21" s="9">
        <f t="shared" ref="Z21:Z27" si="39">SUM(M21/P21)*100</f>
        <v>17.647058823529413</v>
      </c>
      <c r="AA21" s="22">
        <f t="shared" ref="AA21:AA27" si="40">SUM(N21/Q21)*100</f>
        <v>20</v>
      </c>
      <c r="AB21" s="22">
        <f>_xlfn.STDEV.P(Y21:AA21)</f>
        <v>1.3987538927472356</v>
      </c>
      <c r="AC21" s="9">
        <f>SUM(F21/O21)*100</f>
        <v>83.333333333333343</v>
      </c>
      <c r="AD21" s="9">
        <f t="shared" ref="AD21:AD27" si="41">SUM(G21/P21)*100</f>
        <v>82.35294117647058</v>
      </c>
      <c r="AE21" s="22">
        <f t="shared" ref="AE21:AE27" si="42">SUM(H21/Q21)*100</f>
        <v>80</v>
      </c>
      <c r="AF21" s="9">
        <f>_xlfn.STDEV.P(AC21:AE21)</f>
        <v>1.3987538927472372</v>
      </c>
    </row>
    <row r="22" spans="1:32" x14ac:dyDescent="0.25">
      <c r="A22" s="1"/>
      <c r="B22" s="7">
        <v>2</v>
      </c>
      <c r="C22" s="11">
        <v>2</v>
      </c>
      <c r="D22" s="11">
        <v>2</v>
      </c>
      <c r="E22" s="12">
        <v>2</v>
      </c>
      <c r="F22" s="11">
        <v>78</v>
      </c>
      <c r="G22" s="11">
        <v>72</v>
      </c>
      <c r="H22" s="12">
        <v>76</v>
      </c>
      <c r="I22" s="11">
        <v>2</v>
      </c>
      <c r="J22" s="11">
        <v>6</v>
      </c>
      <c r="K22" s="12">
        <v>2</v>
      </c>
      <c r="L22" s="13">
        <f t="shared" ref="L22:L26" si="43">SUM(C22+I22)/2</f>
        <v>2</v>
      </c>
      <c r="M22" s="13">
        <f t="shared" si="37"/>
        <v>4</v>
      </c>
      <c r="N22" s="14">
        <f t="shared" si="37"/>
        <v>2</v>
      </c>
      <c r="O22" s="13">
        <f t="shared" ref="O22:O27" si="44">SUM(F22+L22)</f>
        <v>80</v>
      </c>
      <c r="P22" s="13">
        <f t="shared" si="38"/>
        <v>76</v>
      </c>
      <c r="Q22" s="14">
        <f t="shared" si="38"/>
        <v>78</v>
      </c>
      <c r="R22" s="12">
        <f t="shared" ref="R22:R27" si="45">R13</f>
        <v>6</v>
      </c>
      <c r="S22" s="14">
        <f t="shared" ref="S22:S27" si="46">SUM(L22:N22)/3</f>
        <v>2.6666666666666665</v>
      </c>
      <c r="T22" s="14">
        <f t="shared" ref="T22:T27" si="47">SUM(F22:H22)/3</f>
        <v>75.333333333333329</v>
      </c>
      <c r="U22" s="14">
        <f t="shared" ref="U22:U27" si="48">SUM(O22:Q22)/3</f>
        <v>78</v>
      </c>
      <c r="V22" s="14">
        <f t="shared" ref="V22:V27" si="49">SUM(S22/U22)*100</f>
        <v>3.4188034188034186</v>
      </c>
      <c r="W22" s="16">
        <f t="shared" ref="W22:W27" si="50">SUM(T22/U22)*100</f>
        <v>96.581196581196565</v>
      </c>
      <c r="X22" s="17"/>
      <c r="Y22" s="9">
        <f t="shared" ref="Y22:Y27" si="51">SUM(L22/O22)*100</f>
        <v>2.5</v>
      </c>
      <c r="Z22" s="9">
        <f t="shared" si="39"/>
        <v>5.2631578947368416</v>
      </c>
      <c r="AA22" s="10">
        <f t="shared" si="40"/>
        <v>2.5641025641025639</v>
      </c>
      <c r="AB22" s="10">
        <f t="shared" ref="AB22:AB27" si="52">_xlfn.STDEV.P(Y22:AA22)</f>
        <v>1.2877219492747813</v>
      </c>
      <c r="AC22" s="9">
        <f t="shared" ref="AC22:AC27" si="53">SUM(F22/O22)*100</f>
        <v>97.5</v>
      </c>
      <c r="AD22" s="9">
        <f t="shared" si="41"/>
        <v>94.73684210526315</v>
      </c>
      <c r="AE22" s="10">
        <f t="shared" si="42"/>
        <v>97.435897435897431</v>
      </c>
      <c r="AF22" s="9">
        <f t="shared" ref="AF22:AF27" si="54">_xlfn.STDEV.P(AC22:AE22)</f>
        <v>1.2877219492747833</v>
      </c>
    </row>
    <row r="23" spans="1:32" x14ac:dyDescent="0.25">
      <c r="A23" s="1"/>
      <c r="B23" s="7">
        <v>3</v>
      </c>
      <c r="C23" s="11">
        <v>2</v>
      </c>
      <c r="D23" s="11">
        <v>4</v>
      </c>
      <c r="E23" s="12">
        <v>3</v>
      </c>
      <c r="F23" s="11">
        <v>22</v>
      </c>
      <c r="G23" s="11">
        <v>30</v>
      </c>
      <c r="H23" s="12">
        <v>28</v>
      </c>
      <c r="I23" s="11">
        <v>0</v>
      </c>
      <c r="J23" s="11">
        <v>1</v>
      </c>
      <c r="K23" s="12">
        <v>3</v>
      </c>
      <c r="L23" s="13">
        <f t="shared" si="43"/>
        <v>1</v>
      </c>
      <c r="M23" s="13">
        <f t="shared" si="37"/>
        <v>2.5</v>
      </c>
      <c r="N23" s="14">
        <f t="shared" si="37"/>
        <v>3</v>
      </c>
      <c r="O23" s="13">
        <f t="shared" si="44"/>
        <v>23</v>
      </c>
      <c r="P23" s="13">
        <f t="shared" si="38"/>
        <v>32.5</v>
      </c>
      <c r="Q23" s="14">
        <f t="shared" si="38"/>
        <v>31</v>
      </c>
      <c r="R23" s="12">
        <f t="shared" si="45"/>
        <v>6</v>
      </c>
      <c r="S23" s="14">
        <f t="shared" si="46"/>
        <v>2.1666666666666665</v>
      </c>
      <c r="T23" s="14">
        <f t="shared" si="47"/>
        <v>26.666666666666668</v>
      </c>
      <c r="U23" s="14">
        <f t="shared" si="48"/>
        <v>28.833333333333332</v>
      </c>
      <c r="V23" s="14">
        <f t="shared" si="49"/>
        <v>7.5144508670520231</v>
      </c>
      <c r="W23" s="16">
        <f t="shared" si="50"/>
        <v>92.48554913294798</v>
      </c>
      <c r="X23" s="17"/>
      <c r="Y23" s="9">
        <f t="shared" si="51"/>
        <v>4.3478260869565215</v>
      </c>
      <c r="Z23" s="9">
        <f t="shared" si="39"/>
        <v>7.6923076923076925</v>
      </c>
      <c r="AA23" s="10">
        <f t="shared" si="40"/>
        <v>9.67741935483871</v>
      </c>
      <c r="AB23" s="10">
        <f t="shared" si="52"/>
        <v>2.1992622480758377</v>
      </c>
      <c r="AC23" s="9">
        <f t="shared" si="53"/>
        <v>95.652173913043484</v>
      </c>
      <c r="AD23" s="9">
        <f t="shared" si="41"/>
        <v>92.307692307692307</v>
      </c>
      <c r="AE23" s="10">
        <f t="shared" si="42"/>
        <v>90.322580645161281</v>
      </c>
      <c r="AF23" s="9">
        <f t="shared" si="54"/>
        <v>2.1992622480758399</v>
      </c>
    </row>
    <row r="24" spans="1:32" x14ac:dyDescent="0.25">
      <c r="A24" s="1"/>
      <c r="B24" s="7">
        <v>4</v>
      </c>
      <c r="C24" s="11">
        <v>2</v>
      </c>
      <c r="D24" s="11">
        <v>2</v>
      </c>
      <c r="E24" s="12">
        <v>2</v>
      </c>
      <c r="F24" s="11">
        <v>7</v>
      </c>
      <c r="G24" s="11">
        <v>9</v>
      </c>
      <c r="H24" s="12">
        <v>16</v>
      </c>
      <c r="I24" s="11">
        <v>0</v>
      </c>
      <c r="J24" s="11">
        <v>2</v>
      </c>
      <c r="K24" s="12">
        <v>2</v>
      </c>
      <c r="L24" s="13">
        <f t="shared" si="43"/>
        <v>1</v>
      </c>
      <c r="M24" s="13">
        <f t="shared" si="37"/>
        <v>2</v>
      </c>
      <c r="N24" s="14">
        <f t="shared" si="37"/>
        <v>2</v>
      </c>
      <c r="O24" s="13">
        <f t="shared" si="44"/>
        <v>8</v>
      </c>
      <c r="P24" s="13">
        <f t="shared" si="38"/>
        <v>11</v>
      </c>
      <c r="Q24" s="14">
        <f t="shared" si="38"/>
        <v>18</v>
      </c>
      <c r="R24" s="12">
        <f t="shared" si="45"/>
        <v>6</v>
      </c>
      <c r="S24" s="14">
        <f t="shared" si="46"/>
        <v>1.6666666666666667</v>
      </c>
      <c r="T24" s="14">
        <f t="shared" si="47"/>
        <v>10.666666666666666</v>
      </c>
      <c r="U24" s="14">
        <f t="shared" si="48"/>
        <v>12.333333333333334</v>
      </c>
      <c r="V24" s="14">
        <f t="shared" si="49"/>
        <v>13.513513513513514</v>
      </c>
      <c r="W24" s="16">
        <f t="shared" si="50"/>
        <v>86.486486486486484</v>
      </c>
      <c r="X24" s="17"/>
      <c r="Y24" s="9">
        <f t="shared" si="51"/>
        <v>12.5</v>
      </c>
      <c r="Z24" s="9">
        <f t="shared" si="39"/>
        <v>18.181818181818183</v>
      </c>
      <c r="AA24" s="10">
        <f t="shared" si="40"/>
        <v>11.111111111111111</v>
      </c>
      <c r="AB24" s="10">
        <f t="shared" si="52"/>
        <v>3.058811836802461</v>
      </c>
      <c r="AC24" s="9">
        <f t="shared" si="53"/>
        <v>87.5</v>
      </c>
      <c r="AD24" s="9">
        <f t="shared" si="41"/>
        <v>81.818181818181827</v>
      </c>
      <c r="AE24" s="10">
        <f t="shared" si="42"/>
        <v>88.888888888888886</v>
      </c>
      <c r="AF24" s="9">
        <f t="shared" si="54"/>
        <v>3.0588118368024566</v>
      </c>
    </row>
    <row r="25" spans="1:32" x14ac:dyDescent="0.25">
      <c r="A25" s="1"/>
      <c r="B25" s="7">
        <v>5</v>
      </c>
      <c r="C25" s="11">
        <v>3</v>
      </c>
      <c r="D25" s="11">
        <v>3</v>
      </c>
      <c r="E25" s="12">
        <v>3</v>
      </c>
      <c r="F25" s="11">
        <v>5</v>
      </c>
      <c r="G25" s="11">
        <v>8</v>
      </c>
      <c r="H25" s="12">
        <v>7</v>
      </c>
      <c r="I25" s="11">
        <v>1</v>
      </c>
      <c r="J25" s="11">
        <v>5</v>
      </c>
      <c r="K25" s="12">
        <v>1</v>
      </c>
      <c r="L25" s="13">
        <f t="shared" si="43"/>
        <v>2</v>
      </c>
      <c r="M25" s="13">
        <f t="shared" si="37"/>
        <v>4</v>
      </c>
      <c r="N25" s="14">
        <f t="shared" si="37"/>
        <v>2</v>
      </c>
      <c r="O25" s="13">
        <f t="shared" si="44"/>
        <v>7</v>
      </c>
      <c r="P25" s="13">
        <f t="shared" si="38"/>
        <v>12</v>
      </c>
      <c r="Q25" s="14">
        <f t="shared" si="38"/>
        <v>9</v>
      </c>
      <c r="R25" s="12">
        <f t="shared" si="45"/>
        <v>5</v>
      </c>
      <c r="S25" s="14">
        <f t="shared" si="46"/>
        <v>2.6666666666666665</v>
      </c>
      <c r="T25" s="14">
        <f t="shared" si="47"/>
        <v>6.666666666666667</v>
      </c>
      <c r="U25" s="14">
        <f t="shared" si="48"/>
        <v>9.3333333333333339</v>
      </c>
      <c r="V25" s="14">
        <f t="shared" si="49"/>
        <v>28.571428571428569</v>
      </c>
      <c r="W25" s="16">
        <f t="shared" si="50"/>
        <v>71.428571428571431</v>
      </c>
      <c r="X25" s="17"/>
      <c r="Y25" s="9">
        <f t="shared" si="51"/>
        <v>28.571428571428569</v>
      </c>
      <c r="Z25" s="9">
        <f t="shared" si="39"/>
        <v>33.333333333333329</v>
      </c>
      <c r="AA25" s="10">
        <f t="shared" si="40"/>
        <v>22.222222222222221</v>
      </c>
      <c r="AB25" s="10">
        <f t="shared" si="52"/>
        <v>4.5514948502870913</v>
      </c>
      <c r="AC25" s="9">
        <f t="shared" si="53"/>
        <v>71.428571428571431</v>
      </c>
      <c r="AD25" s="9">
        <f t="shared" si="41"/>
        <v>66.666666666666657</v>
      </c>
      <c r="AE25" s="10">
        <f t="shared" si="42"/>
        <v>77.777777777777786</v>
      </c>
      <c r="AF25" s="9">
        <f t="shared" si="54"/>
        <v>4.5514948502871109</v>
      </c>
    </row>
    <row r="26" spans="1:32" x14ac:dyDescent="0.25">
      <c r="A26" s="1"/>
      <c r="B26" s="7">
        <v>6</v>
      </c>
      <c r="C26" s="11">
        <v>2</v>
      </c>
      <c r="D26" s="11">
        <v>2</v>
      </c>
      <c r="E26" s="12">
        <v>2</v>
      </c>
      <c r="F26" s="11">
        <v>28</v>
      </c>
      <c r="G26" s="11">
        <v>28</v>
      </c>
      <c r="H26" s="12">
        <v>30</v>
      </c>
      <c r="I26" s="11">
        <v>8</v>
      </c>
      <c r="J26" s="11">
        <v>3</v>
      </c>
      <c r="K26" s="12">
        <v>7</v>
      </c>
      <c r="L26" s="13">
        <f t="shared" si="43"/>
        <v>5</v>
      </c>
      <c r="M26" s="13">
        <f t="shared" si="37"/>
        <v>2.5</v>
      </c>
      <c r="N26" s="14">
        <f t="shared" si="37"/>
        <v>4.5</v>
      </c>
      <c r="O26" s="13">
        <f t="shared" si="44"/>
        <v>33</v>
      </c>
      <c r="P26" s="13">
        <f t="shared" si="38"/>
        <v>30.5</v>
      </c>
      <c r="Q26" s="14">
        <f t="shared" si="38"/>
        <v>34.5</v>
      </c>
      <c r="R26" s="12">
        <f t="shared" si="45"/>
        <v>5</v>
      </c>
      <c r="S26" s="14">
        <f t="shared" si="46"/>
        <v>4</v>
      </c>
      <c r="T26" s="14">
        <f t="shared" si="47"/>
        <v>28.666666666666668</v>
      </c>
      <c r="U26" s="14">
        <f t="shared" si="48"/>
        <v>32.666666666666664</v>
      </c>
      <c r="V26" s="14">
        <f t="shared" si="49"/>
        <v>12.244897959183675</v>
      </c>
      <c r="W26" s="16">
        <f t="shared" si="50"/>
        <v>87.75510204081634</v>
      </c>
      <c r="X26" s="17"/>
      <c r="Y26" s="9">
        <f t="shared" si="51"/>
        <v>15.151515151515152</v>
      </c>
      <c r="Z26" s="9">
        <f t="shared" si="39"/>
        <v>8.1967213114754092</v>
      </c>
      <c r="AA26" s="10">
        <f t="shared" si="40"/>
        <v>13.043478260869565</v>
      </c>
      <c r="AB26" s="10">
        <f t="shared" si="52"/>
        <v>2.9117392629049048</v>
      </c>
      <c r="AC26" s="9">
        <f t="shared" si="53"/>
        <v>84.848484848484844</v>
      </c>
      <c r="AD26" s="9">
        <f t="shared" si="41"/>
        <v>91.803278688524586</v>
      </c>
      <c r="AE26" s="10">
        <f t="shared" si="42"/>
        <v>86.956521739130437</v>
      </c>
      <c r="AF26" s="9">
        <f t="shared" si="54"/>
        <v>2.9117392629049039</v>
      </c>
    </row>
    <row r="27" spans="1:32" x14ac:dyDescent="0.25">
      <c r="A27" s="1"/>
      <c r="B27" s="7">
        <v>7</v>
      </c>
      <c r="C27" s="11">
        <v>1</v>
      </c>
      <c r="D27" s="11">
        <v>1</v>
      </c>
      <c r="E27" s="12">
        <v>2</v>
      </c>
      <c r="F27" s="11">
        <v>22</v>
      </c>
      <c r="G27" s="11">
        <v>21</v>
      </c>
      <c r="H27" s="12">
        <v>17</v>
      </c>
      <c r="I27" s="11">
        <v>7</v>
      </c>
      <c r="J27" s="11">
        <v>8</v>
      </c>
      <c r="K27" s="12">
        <v>9</v>
      </c>
      <c r="L27" s="13">
        <f>SUM(C27+I27)/2</f>
        <v>4</v>
      </c>
      <c r="M27" s="13">
        <f t="shared" si="37"/>
        <v>4.5</v>
      </c>
      <c r="N27" s="14">
        <f t="shared" si="37"/>
        <v>5.5</v>
      </c>
      <c r="O27" s="13">
        <f t="shared" si="44"/>
        <v>26</v>
      </c>
      <c r="P27" s="13">
        <f t="shared" si="38"/>
        <v>25.5</v>
      </c>
      <c r="Q27" s="14">
        <f t="shared" si="38"/>
        <v>22.5</v>
      </c>
      <c r="R27" s="12">
        <f t="shared" si="45"/>
        <v>5</v>
      </c>
      <c r="S27" s="14">
        <f t="shared" si="46"/>
        <v>4.666666666666667</v>
      </c>
      <c r="T27" s="14">
        <f t="shared" si="47"/>
        <v>20</v>
      </c>
      <c r="U27" s="14">
        <f t="shared" si="48"/>
        <v>24.666666666666668</v>
      </c>
      <c r="V27" s="14">
        <f t="shared" si="49"/>
        <v>18.918918918918919</v>
      </c>
      <c r="W27" s="16">
        <f t="shared" si="50"/>
        <v>81.081081081081081</v>
      </c>
      <c r="X27" s="17"/>
      <c r="Y27" s="9">
        <f t="shared" si="51"/>
        <v>15.384615384615385</v>
      </c>
      <c r="Z27" s="9">
        <f t="shared" si="39"/>
        <v>17.647058823529413</v>
      </c>
      <c r="AA27" s="10">
        <f t="shared" si="40"/>
        <v>24.444444444444443</v>
      </c>
      <c r="AB27" s="10">
        <f t="shared" si="52"/>
        <v>3.850015933401818</v>
      </c>
      <c r="AC27" s="9">
        <f t="shared" si="53"/>
        <v>84.615384615384613</v>
      </c>
      <c r="AD27" s="9">
        <f t="shared" si="41"/>
        <v>82.35294117647058</v>
      </c>
      <c r="AE27" s="10">
        <f t="shared" si="42"/>
        <v>75.555555555555557</v>
      </c>
      <c r="AF27" s="9">
        <f t="shared" si="54"/>
        <v>3.8500159334018131</v>
      </c>
    </row>
    <row r="28" spans="1:32" x14ac:dyDescent="0.25">
      <c r="A28" s="1"/>
      <c r="C28" s="11"/>
      <c r="D28" s="11"/>
      <c r="E28" s="11"/>
      <c r="F28" s="11"/>
      <c r="G28" s="11"/>
      <c r="H28" s="11"/>
      <c r="I28" s="11"/>
      <c r="J28" s="11"/>
      <c r="K28" s="11"/>
      <c r="L28" s="15"/>
      <c r="M28" s="15"/>
      <c r="N28" s="15"/>
      <c r="O28" s="15"/>
      <c r="P28" s="15"/>
      <c r="Q28" s="15"/>
      <c r="R28" s="11"/>
      <c r="S28" s="15"/>
      <c r="T28" s="15"/>
      <c r="U28" s="15"/>
      <c r="V28" s="11"/>
      <c r="W28" s="11"/>
      <c r="X28" s="17"/>
      <c r="Y28" s="23"/>
      <c r="Z28" s="23"/>
      <c r="AA28" s="23"/>
      <c r="AB28" s="23"/>
      <c r="AC28" s="23"/>
      <c r="AD28" s="23"/>
      <c r="AE28" s="23"/>
      <c r="AF28" s="23"/>
    </row>
    <row r="29" spans="1:32" x14ac:dyDescent="0.25">
      <c r="A29" s="1" t="s">
        <v>22</v>
      </c>
      <c r="B29" s="2" t="s">
        <v>1</v>
      </c>
      <c r="C29" s="33" t="s">
        <v>2</v>
      </c>
      <c r="D29" s="33"/>
      <c r="E29" s="34"/>
      <c r="F29" s="32" t="s">
        <v>3</v>
      </c>
      <c r="G29" s="33"/>
      <c r="H29" s="34"/>
      <c r="I29" s="32" t="s">
        <v>4</v>
      </c>
      <c r="J29" s="33"/>
      <c r="K29" s="34"/>
      <c r="L29" s="32" t="s">
        <v>5</v>
      </c>
      <c r="M29" s="33"/>
      <c r="N29" s="34"/>
      <c r="O29" s="32" t="s">
        <v>6</v>
      </c>
      <c r="P29" s="33"/>
      <c r="Q29" s="34"/>
      <c r="R29" s="3" t="s">
        <v>7</v>
      </c>
      <c r="S29" s="2" t="s">
        <v>8</v>
      </c>
      <c r="T29" s="2" t="s">
        <v>9</v>
      </c>
      <c r="U29" s="2" t="s">
        <v>10</v>
      </c>
      <c r="V29" s="2" t="s">
        <v>11</v>
      </c>
      <c r="W29" s="4" t="s">
        <v>12</v>
      </c>
      <c r="X29" s="17"/>
      <c r="Y29" s="30" t="s">
        <v>13</v>
      </c>
      <c r="Z29" s="30"/>
      <c r="AA29" s="31"/>
      <c r="AB29" s="24" t="s">
        <v>14</v>
      </c>
      <c r="AC29" s="29" t="s">
        <v>15</v>
      </c>
      <c r="AD29" s="30"/>
      <c r="AE29" s="31"/>
      <c r="AF29" s="25" t="s">
        <v>16</v>
      </c>
    </row>
    <row r="30" spans="1:32" x14ac:dyDescent="0.25">
      <c r="A30" s="6" t="s">
        <v>23</v>
      </c>
      <c r="B30" s="7">
        <v>1</v>
      </c>
      <c r="C30" s="11">
        <v>1</v>
      </c>
      <c r="D30" s="11">
        <v>1</v>
      </c>
      <c r="E30" s="12">
        <v>1</v>
      </c>
      <c r="F30" s="11">
        <v>4</v>
      </c>
      <c r="G30" s="11">
        <v>8</v>
      </c>
      <c r="H30" s="12">
        <v>7</v>
      </c>
      <c r="I30" s="11">
        <v>2</v>
      </c>
      <c r="J30" s="11">
        <v>1</v>
      </c>
      <c r="K30" s="12">
        <v>3</v>
      </c>
      <c r="L30" s="13">
        <f>SUM(C30+I30)/2</f>
        <v>1.5</v>
      </c>
      <c r="M30" s="13">
        <f t="shared" ref="M30:N36" si="55">SUM(D30+J30)/2</f>
        <v>1</v>
      </c>
      <c r="N30" s="14">
        <f t="shared" si="55"/>
        <v>2</v>
      </c>
      <c r="O30" s="13">
        <f>SUM(F30+L30)</f>
        <v>5.5</v>
      </c>
      <c r="P30" s="13">
        <f t="shared" ref="P30:Q36" si="56">SUM(G30+M30)</f>
        <v>9</v>
      </c>
      <c r="Q30" s="14">
        <f t="shared" si="56"/>
        <v>9</v>
      </c>
      <c r="R30" s="12">
        <f>R21</f>
        <v>7</v>
      </c>
      <c r="S30" s="14">
        <f>SUM(L30:N30)/3</f>
        <v>1.5</v>
      </c>
      <c r="T30" s="14">
        <f>SUM(F30:H30)/3</f>
        <v>6.333333333333333</v>
      </c>
      <c r="U30" s="14">
        <f>SUM(O30:Q30)/3</f>
        <v>7.833333333333333</v>
      </c>
      <c r="V30" s="14">
        <f>SUM(S30/U30)*100</f>
        <v>19.148936170212767</v>
      </c>
      <c r="W30" s="16">
        <f>SUM(T30/U30)*100</f>
        <v>80.851063829787222</v>
      </c>
      <c r="X30" s="17"/>
      <c r="Y30" s="9">
        <f>SUM(L30/O30)*100</f>
        <v>27.27272727272727</v>
      </c>
      <c r="Z30" s="9">
        <f t="shared" ref="Z30:Z36" si="57">SUM(M30/P30)*100</f>
        <v>11.111111111111111</v>
      </c>
      <c r="AA30" s="22">
        <f t="shared" ref="AA30:AA36" si="58">SUM(N30/Q30)*100</f>
        <v>22.222222222222221</v>
      </c>
      <c r="AB30" s="22">
        <f>_xlfn.STDEV.P(Y30:AA30)</f>
        <v>6.7508207595163077</v>
      </c>
      <c r="AC30" s="9">
        <f>SUM(F30/O30)*100</f>
        <v>72.727272727272734</v>
      </c>
      <c r="AD30" s="9">
        <f t="shared" ref="AD30:AD36" si="59">SUM(G30/P30)*100</f>
        <v>88.888888888888886</v>
      </c>
      <c r="AE30" s="22">
        <f t="shared" ref="AE30:AE36" si="60">SUM(H30/Q30)*100</f>
        <v>77.777777777777786</v>
      </c>
      <c r="AF30" s="9">
        <f>_xlfn.STDEV.P(AC30:AE30)</f>
        <v>6.7508207595162988</v>
      </c>
    </row>
    <row r="31" spans="1:32" x14ac:dyDescent="0.25">
      <c r="A31" s="1"/>
      <c r="B31" s="7">
        <v>2</v>
      </c>
      <c r="C31" s="11">
        <v>4</v>
      </c>
      <c r="D31" s="11">
        <v>5</v>
      </c>
      <c r="E31" s="12">
        <v>1</v>
      </c>
      <c r="F31" s="11">
        <v>76</v>
      </c>
      <c r="G31" s="11">
        <v>75</v>
      </c>
      <c r="H31" s="12">
        <v>69</v>
      </c>
      <c r="I31" s="11">
        <v>5</v>
      </c>
      <c r="J31" s="11">
        <v>6</v>
      </c>
      <c r="K31" s="12">
        <v>9</v>
      </c>
      <c r="L31" s="13">
        <f t="shared" ref="L31:L35" si="61">SUM(C31+I31)/2</f>
        <v>4.5</v>
      </c>
      <c r="M31" s="13">
        <f t="shared" si="55"/>
        <v>5.5</v>
      </c>
      <c r="N31" s="14">
        <f t="shared" si="55"/>
        <v>5</v>
      </c>
      <c r="O31" s="13">
        <f t="shared" ref="O31:O36" si="62">SUM(F31+L31)</f>
        <v>80.5</v>
      </c>
      <c r="P31" s="13">
        <f t="shared" si="56"/>
        <v>80.5</v>
      </c>
      <c r="Q31" s="14">
        <f t="shared" si="56"/>
        <v>74</v>
      </c>
      <c r="R31" s="12">
        <f t="shared" ref="R31:R36" si="63">R22</f>
        <v>6</v>
      </c>
      <c r="S31" s="14">
        <f t="shared" ref="S31:S36" si="64">SUM(L31:N31)/3</f>
        <v>5</v>
      </c>
      <c r="T31" s="14">
        <f t="shared" ref="T31:T36" si="65">SUM(F31:H31)/3</f>
        <v>73.333333333333329</v>
      </c>
      <c r="U31" s="14">
        <f t="shared" ref="U31:U36" si="66">SUM(O31:Q31)/3</f>
        <v>78.333333333333329</v>
      </c>
      <c r="V31" s="14">
        <f t="shared" ref="V31:V36" si="67">SUM(S31/U31)*100</f>
        <v>6.3829787234042561</v>
      </c>
      <c r="W31" s="16">
        <f t="shared" ref="W31:W36" si="68">SUM(T31/U31)*100</f>
        <v>93.61702127659575</v>
      </c>
      <c r="X31" s="17"/>
      <c r="Y31" s="9">
        <f t="shared" ref="Y31:Y36" si="69">SUM(L31/O31)*100</f>
        <v>5.5900621118012426</v>
      </c>
      <c r="Z31" s="9">
        <f t="shared" si="57"/>
        <v>6.8322981366459627</v>
      </c>
      <c r="AA31" s="10">
        <f t="shared" si="58"/>
        <v>6.756756756756757</v>
      </c>
      <c r="AB31" s="10">
        <f t="shared" ref="AB31:AB36" si="70">_xlfn.STDEV.P(Y31:AA31)</f>
        <v>0.56862731751956364</v>
      </c>
      <c r="AC31" s="9">
        <f t="shared" ref="AC31:AC36" si="71">SUM(F31/O31)*100</f>
        <v>94.409937888198755</v>
      </c>
      <c r="AD31" s="9">
        <f t="shared" si="59"/>
        <v>93.16770186335404</v>
      </c>
      <c r="AE31" s="10">
        <f t="shared" si="60"/>
        <v>93.243243243243242</v>
      </c>
      <c r="AF31" s="9">
        <f t="shared" ref="AF31:AF36" si="72">_xlfn.STDEV.P(AC31:AE31)</f>
        <v>0.56862731751956186</v>
      </c>
    </row>
    <row r="32" spans="1:32" x14ac:dyDescent="0.25">
      <c r="A32" s="1"/>
      <c r="B32" s="7">
        <v>3</v>
      </c>
      <c r="C32" s="11">
        <v>3</v>
      </c>
      <c r="D32" s="11">
        <v>1</v>
      </c>
      <c r="E32" s="12">
        <v>1</v>
      </c>
      <c r="F32" s="11">
        <v>35</v>
      </c>
      <c r="G32" s="11">
        <v>38</v>
      </c>
      <c r="H32" s="12">
        <v>37</v>
      </c>
      <c r="I32" s="11">
        <v>3</v>
      </c>
      <c r="J32" s="11">
        <v>5</v>
      </c>
      <c r="K32" s="12">
        <v>2</v>
      </c>
      <c r="L32" s="13">
        <f t="shared" si="61"/>
        <v>3</v>
      </c>
      <c r="M32" s="13">
        <f t="shared" si="55"/>
        <v>3</v>
      </c>
      <c r="N32" s="14">
        <f t="shared" si="55"/>
        <v>1.5</v>
      </c>
      <c r="O32" s="13">
        <f t="shared" si="62"/>
        <v>38</v>
      </c>
      <c r="P32" s="13">
        <f t="shared" si="56"/>
        <v>41</v>
      </c>
      <c r="Q32" s="14">
        <f t="shared" si="56"/>
        <v>38.5</v>
      </c>
      <c r="R32" s="12">
        <f t="shared" si="63"/>
        <v>6</v>
      </c>
      <c r="S32" s="14">
        <f t="shared" si="64"/>
        <v>2.5</v>
      </c>
      <c r="T32" s="14">
        <f t="shared" si="65"/>
        <v>36.666666666666664</v>
      </c>
      <c r="U32" s="14">
        <f t="shared" si="66"/>
        <v>39.166666666666664</v>
      </c>
      <c r="V32" s="14">
        <f t="shared" si="67"/>
        <v>6.3829787234042561</v>
      </c>
      <c r="W32" s="16">
        <f t="shared" si="68"/>
        <v>93.61702127659575</v>
      </c>
      <c r="X32" s="17"/>
      <c r="Y32" s="9">
        <f t="shared" si="69"/>
        <v>7.8947368421052628</v>
      </c>
      <c r="Z32" s="9">
        <f t="shared" si="57"/>
        <v>7.3170731707317067</v>
      </c>
      <c r="AA32" s="10">
        <f t="shared" si="58"/>
        <v>3.8961038961038961</v>
      </c>
      <c r="AB32" s="10">
        <f t="shared" si="70"/>
        <v>1.7646463772923731</v>
      </c>
      <c r="AC32" s="9">
        <f t="shared" si="71"/>
        <v>92.10526315789474</v>
      </c>
      <c r="AD32" s="9">
        <f t="shared" si="59"/>
        <v>92.682926829268297</v>
      </c>
      <c r="AE32" s="10">
        <f t="shared" si="60"/>
        <v>96.103896103896105</v>
      </c>
      <c r="AF32" s="9">
        <f t="shared" si="72"/>
        <v>1.7646463772923724</v>
      </c>
    </row>
    <row r="33" spans="1:32" x14ac:dyDescent="0.25">
      <c r="A33" s="1"/>
      <c r="B33" s="7">
        <v>4</v>
      </c>
      <c r="C33" s="11">
        <v>4</v>
      </c>
      <c r="D33" s="11">
        <v>2</v>
      </c>
      <c r="E33" s="12">
        <v>1</v>
      </c>
      <c r="F33" s="11">
        <v>23</v>
      </c>
      <c r="G33" s="11">
        <v>16</v>
      </c>
      <c r="H33" s="12">
        <v>13</v>
      </c>
      <c r="I33" s="11">
        <v>1</v>
      </c>
      <c r="J33" s="11">
        <v>1</v>
      </c>
      <c r="K33" s="12">
        <v>4</v>
      </c>
      <c r="L33" s="13">
        <f t="shared" si="61"/>
        <v>2.5</v>
      </c>
      <c r="M33" s="13">
        <f t="shared" si="55"/>
        <v>1.5</v>
      </c>
      <c r="N33" s="14">
        <f t="shared" si="55"/>
        <v>2.5</v>
      </c>
      <c r="O33" s="13">
        <f t="shared" si="62"/>
        <v>25.5</v>
      </c>
      <c r="P33" s="13">
        <f t="shared" si="56"/>
        <v>17.5</v>
      </c>
      <c r="Q33" s="14">
        <f t="shared" si="56"/>
        <v>15.5</v>
      </c>
      <c r="R33" s="12">
        <f t="shared" si="63"/>
        <v>6</v>
      </c>
      <c r="S33" s="14">
        <f t="shared" si="64"/>
        <v>2.1666666666666665</v>
      </c>
      <c r="T33" s="14">
        <f t="shared" si="65"/>
        <v>17.333333333333332</v>
      </c>
      <c r="U33" s="14">
        <f t="shared" si="66"/>
        <v>19.5</v>
      </c>
      <c r="V33" s="14">
        <f t="shared" si="67"/>
        <v>11.111111111111111</v>
      </c>
      <c r="W33" s="16">
        <f t="shared" si="68"/>
        <v>88.888888888888886</v>
      </c>
      <c r="X33" s="17"/>
      <c r="Y33" s="9">
        <f t="shared" si="69"/>
        <v>9.8039215686274517</v>
      </c>
      <c r="Z33" s="9">
        <f t="shared" si="57"/>
        <v>8.5714285714285712</v>
      </c>
      <c r="AA33" s="10">
        <f t="shared" si="58"/>
        <v>16.129032258064516</v>
      </c>
      <c r="AB33" s="10">
        <f t="shared" si="70"/>
        <v>3.3106467596734763</v>
      </c>
      <c r="AC33" s="9">
        <f t="shared" si="71"/>
        <v>90.196078431372555</v>
      </c>
      <c r="AD33" s="9">
        <f t="shared" si="59"/>
        <v>91.428571428571431</v>
      </c>
      <c r="AE33" s="10">
        <f t="shared" si="60"/>
        <v>83.870967741935488</v>
      </c>
      <c r="AF33" s="9">
        <f t="shared" si="72"/>
        <v>3.3106467596734785</v>
      </c>
    </row>
    <row r="34" spans="1:32" x14ac:dyDescent="0.25">
      <c r="A34" s="1"/>
      <c r="B34" s="7">
        <v>5</v>
      </c>
      <c r="C34" s="11">
        <v>3</v>
      </c>
      <c r="D34" s="11">
        <v>2</v>
      </c>
      <c r="E34" s="12">
        <v>2</v>
      </c>
      <c r="F34" s="11">
        <v>6</v>
      </c>
      <c r="G34" s="11">
        <v>7</v>
      </c>
      <c r="H34" s="12">
        <v>6</v>
      </c>
      <c r="I34" s="11">
        <v>2</v>
      </c>
      <c r="J34" s="11">
        <v>3</v>
      </c>
      <c r="K34" s="12">
        <v>4</v>
      </c>
      <c r="L34" s="13">
        <f t="shared" si="61"/>
        <v>2.5</v>
      </c>
      <c r="M34" s="13">
        <f t="shared" si="55"/>
        <v>2.5</v>
      </c>
      <c r="N34" s="14">
        <f t="shared" si="55"/>
        <v>3</v>
      </c>
      <c r="O34" s="13">
        <f t="shared" si="62"/>
        <v>8.5</v>
      </c>
      <c r="P34" s="13">
        <f t="shared" si="56"/>
        <v>9.5</v>
      </c>
      <c r="Q34" s="14">
        <f t="shared" si="56"/>
        <v>9</v>
      </c>
      <c r="R34" s="12">
        <f t="shared" si="63"/>
        <v>5</v>
      </c>
      <c r="S34" s="14">
        <f t="shared" si="64"/>
        <v>2.6666666666666665</v>
      </c>
      <c r="T34" s="14">
        <f t="shared" si="65"/>
        <v>6.333333333333333</v>
      </c>
      <c r="U34" s="14">
        <f t="shared" si="66"/>
        <v>9</v>
      </c>
      <c r="V34" s="14">
        <f t="shared" si="67"/>
        <v>29.629629629629626</v>
      </c>
      <c r="W34" s="16">
        <f t="shared" si="68"/>
        <v>70.370370370370367</v>
      </c>
      <c r="X34" s="17"/>
      <c r="Y34" s="9">
        <f t="shared" si="69"/>
        <v>29.411764705882355</v>
      </c>
      <c r="Z34" s="9">
        <f t="shared" si="57"/>
        <v>26.315789473684209</v>
      </c>
      <c r="AA34" s="10">
        <f t="shared" si="58"/>
        <v>33.333333333333329</v>
      </c>
      <c r="AB34" s="10">
        <f t="shared" si="70"/>
        <v>2.8715014454364218</v>
      </c>
      <c r="AC34" s="9">
        <f t="shared" si="71"/>
        <v>70.588235294117652</v>
      </c>
      <c r="AD34" s="9">
        <f t="shared" si="59"/>
        <v>73.68421052631578</v>
      </c>
      <c r="AE34" s="10">
        <f t="shared" si="60"/>
        <v>66.666666666666657</v>
      </c>
      <c r="AF34" s="9">
        <f t="shared" si="72"/>
        <v>2.8715014454364236</v>
      </c>
    </row>
    <row r="35" spans="1:32" x14ac:dyDescent="0.25">
      <c r="A35" s="1"/>
      <c r="B35" s="7">
        <v>6</v>
      </c>
      <c r="C35" s="11">
        <v>4</v>
      </c>
      <c r="D35" s="11">
        <v>1</v>
      </c>
      <c r="E35" s="12">
        <v>4</v>
      </c>
      <c r="F35" s="11">
        <v>20</v>
      </c>
      <c r="G35" s="11">
        <v>38</v>
      </c>
      <c r="H35" s="12">
        <v>30</v>
      </c>
      <c r="I35" s="11">
        <v>13</v>
      </c>
      <c r="J35" s="11">
        <v>14</v>
      </c>
      <c r="K35" s="12">
        <v>20</v>
      </c>
      <c r="L35" s="13">
        <f t="shared" si="61"/>
        <v>8.5</v>
      </c>
      <c r="M35" s="13">
        <f t="shared" si="55"/>
        <v>7.5</v>
      </c>
      <c r="N35" s="14">
        <f t="shared" si="55"/>
        <v>12</v>
      </c>
      <c r="O35" s="13">
        <f t="shared" si="62"/>
        <v>28.5</v>
      </c>
      <c r="P35" s="13">
        <f t="shared" si="56"/>
        <v>45.5</v>
      </c>
      <c r="Q35" s="14">
        <f t="shared" si="56"/>
        <v>42</v>
      </c>
      <c r="R35" s="12">
        <f t="shared" si="63"/>
        <v>5</v>
      </c>
      <c r="S35" s="14">
        <f t="shared" si="64"/>
        <v>9.3333333333333339</v>
      </c>
      <c r="T35" s="14">
        <f t="shared" si="65"/>
        <v>29.333333333333332</v>
      </c>
      <c r="U35" s="14">
        <f t="shared" si="66"/>
        <v>38.666666666666664</v>
      </c>
      <c r="V35" s="14">
        <f t="shared" si="67"/>
        <v>24.137931034482762</v>
      </c>
      <c r="W35" s="16">
        <f t="shared" si="68"/>
        <v>75.862068965517238</v>
      </c>
      <c r="X35" s="17"/>
      <c r="Y35" s="9">
        <f t="shared" si="69"/>
        <v>29.82456140350877</v>
      </c>
      <c r="Z35" s="9">
        <f t="shared" si="57"/>
        <v>16.483516483516482</v>
      </c>
      <c r="AA35" s="10">
        <f t="shared" si="58"/>
        <v>28.571428571428569</v>
      </c>
      <c r="AB35" s="10">
        <f t="shared" si="70"/>
        <v>6.0154563888663919</v>
      </c>
      <c r="AC35" s="9">
        <f t="shared" si="71"/>
        <v>70.175438596491219</v>
      </c>
      <c r="AD35" s="9">
        <f t="shared" si="59"/>
        <v>83.516483516483518</v>
      </c>
      <c r="AE35" s="10">
        <f t="shared" si="60"/>
        <v>71.428571428571431</v>
      </c>
      <c r="AF35" s="9">
        <f t="shared" si="72"/>
        <v>6.0154563888663866</v>
      </c>
    </row>
    <row r="36" spans="1:32" x14ac:dyDescent="0.25">
      <c r="A36" s="1"/>
      <c r="B36" s="7">
        <v>7</v>
      </c>
      <c r="C36" s="11">
        <v>5</v>
      </c>
      <c r="D36" s="11">
        <v>8</v>
      </c>
      <c r="E36" s="12">
        <v>7</v>
      </c>
      <c r="F36" s="11">
        <v>22</v>
      </c>
      <c r="G36" s="11">
        <v>23</v>
      </c>
      <c r="H36" s="12">
        <v>21</v>
      </c>
      <c r="I36" s="11">
        <v>14</v>
      </c>
      <c r="J36" s="11">
        <v>10</v>
      </c>
      <c r="K36" s="12">
        <v>18</v>
      </c>
      <c r="L36" s="13">
        <f>SUM(C36+I36)/2</f>
        <v>9.5</v>
      </c>
      <c r="M36" s="13">
        <f t="shared" si="55"/>
        <v>9</v>
      </c>
      <c r="N36" s="14">
        <f t="shared" si="55"/>
        <v>12.5</v>
      </c>
      <c r="O36" s="13">
        <f t="shared" si="62"/>
        <v>31.5</v>
      </c>
      <c r="P36" s="13">
        <f t="shared" si="56"/>
        <v>32</v>
      </c>
      <c r="Q36" s="14">
        <f t="shared" si="56"/>
        <v>33.5</v>
      </c>
      <c r="R36" s="12">
        <f t="shared" si="63"/>
        <v>5</v>
      </c>
      <c r="S36" s="14">
        <f t="shared" si="64"/>
        <v>10.333333333333334</v>
      </c>
      <c r="T36" s="14">
        <f t="shared" si="65"/>
        <v>22</v>
      </c>
      <c r="U36" s="14">
        <f t="shared" si="66"/>
        <v>32.333333333333336</v>
      </c>
      <c r="V36" s="14">
        <f t="shared" si="67"/>
        <v>31.958762886597935</v>
      </c>
      <c r="W36" s="16">
        <f t="shared" si="68"/>
        <v>68.041237113402047</v>
      </c>
      <c r="X36" s="17"/>
      <c r="Y36" s="9">
        <f t="shared" si="69"/>
        <v>30.158730158730158</v>
      </c>
      <c r="Z36" s="9">
        <f t="shared" si="57"/>
        <v>28.125</v>
      </c>
      <c r="AA36" s="10">
        <f t="shared" si="58"/>
        <v>37.313432835820898</v>
      </c>
      <c r="AB36" s="10">
        <f t="shared" si="70"/>
        <v>3.9405742211917332</v>
      </c>
      <c r="AC36" s="9">
        <f t="shared" si="71"/>
        <v>69.841269841269835</v>
      </c>
      <c r="AD36" s="9">
        <f t="shared" si="59"/>
        <v>71.875</v>
      </c>
      <c r="AE36" s="10">
        <f t="shared" si="60"/>
        <v>62.68656716417911</v>
      </c>
      <c r="AF36" s="9">
        <f t="shared" si="72"/>
        <v>3.9405742211917594</v>
      </c>
    </row>
    <row r="37" spans="1:32" x14ac:dyDescent="0.25">
      <c r="A37" s="1"/>
      <c r="C37" s="11"/>
      <c r="D37" s="11"/>
      <c r="E37" s="11"/>
      <c r="F37" s="11"/>
      <c r="G37" s="11"/>
      <c r="H37" s="11"/>
      <c r="I37" s="11"/>
      <c r="J37" s="11"/>
      <c r="K37" s="11"/>
      <c r="L37" s="15"/>
      <c r="M37" s="15"/>
      <c r="N37" s="15"/>
      <c r="O37" s="15"/>
      <c r="P37" s="15"/>
      <c r="Q37" s="15"/>
      <c r="R37" s="11"/>
      <c r="S37" s="15"/>
      <c r="T37" s="15"/>
      <c r="U37" s="15"/>
      <c r="V37" s="11"/>
      <c r="W37" s="11"/>
      <c r="X37" s="17"/>
      <c r="Y37" s="23"/>
      <c r="Z37" s="23"/>
      <c r="AA37" s="23"/>
      <c r="AB37" s="23"/>
      <c r="AC37" s="23"/>
      <c r="AD37" s="23"/>
      <c r="AE37" s="23"/>
      <c r="AF37" s="23"/>
    </row>
    <row r="38" spans="1:32" x14ac:dyDescent="0.25">
      <c r="A38" s="1" t="s">
        <v>24</v>
      </c>
      <c r="B38" s="2" t="s">
        <v>1</v>
      </c>
      <c r="C38" s="33" t="s">
        <v>2</v>
      </c>
      <c r="D38" s="33"/>
      <c r="E38" s="34"/>
      <c r="F38" s="32" t="s">
        <v>3</v>
      </c>
      <c r="G38" s="33"/>
      <c r="H38" s="34"/>
      <c r="I38" s="32" t="s">
        <v>4</v>
      </c>
      <c r="J38" s="33"/>
      <c r="K38" s="34"/>
      <c r="L38" s="32" t="s">
        <v>5</v>
      </c>
      <c r="M38" s="33"/>
      <c r="N38" s="34"/>
      <c r="O38" s="32" t="s">
        <v>6</v>
      </c>
      <c r="P38" s="33"/>
      <c r="Q38" s="34"/>
      <c r="R38" s="3" t="s">
        <v>7</v>
      </c>
      <c r="S38" s="2" t="s">
        <v>8</v>
      </c>
      <c r="T38" s="2" t="s">
        <v>9</v>
      </c>
      <c r="U38" s="2" t="s">
        <v>10</v>
      </c>
      <c r="V38" s="2" t="s">
        <v>11</v>
      </c>
      <c r="W38" s="4" t="s">
        <v>12</v>
      </c>
      <c r="X38" s="17"/>
      <c r="Y38" s="30" t="s">
        <v>13</v>
      </c>
      <c r="Z38" s="30"/>
      <c r="AA38" s="31"/>
      <c r="AB38" s="24" t="s">
        <v>14</v>
      </c>
      <c r="AC38" s="29" t="s">
        <v>15</v>
      </c>
      <c r="AD38" s="30"/>
      <c r="AE38" s="31"/>
      <c r="AF38" s="25" t="s">
        <v>16</v>
      </c>
    </row>
    <row r="39" spans="1:32" x14ac:dyDescent="0.25">
      <c r="A39" s="6" t="s">
        <v>25</v>
      </c>
      <c r="B39" s="7">
        <v>1</v>
      </c>
      <c r="C39" s="11">
        <v>1</v>
      </c>
      <c r="D39" s="11">
        <v>2</v>
      </c>
      <c r="E39" s="12">
        <v>1</v>
      </c>
      <c r="F39" s="11">
        <v>5</v>
      </c>
      <c r="G39" s="11">
        <v>6</v>
      </c>
      <c r="H39" s="12">
        <v>7</v>
      </c>
      <c r="I39" s="11">
        <v>3</v>
      </c>
      <c r="J39" s="11">
        <v>2</v>
      </c>
      <c r="K39" s="12">
        <v>3</v>
      </c>
      <c r="L39" s="13">
        <f>SUM(C39+I39)/2</f>
        <v>2</v>
      </c>
      <c r="M39" s="13">
        <f t="shared" ref="M39:N45" si="73">SUM(D39+J39)/2</f>
        <v>2</v>
      </c>
      <c r="N39" s="14">
        <f t="shared" si="73"/>
        <v>2</v>
      </c>
      <c r="O39" s="13">
        <f>SUM(F39+L39)</f>
        <v>7</v>
      </c>
      <c r="P39" s="13">
        <f t="shared" ref="P39:Q45" si="74">SUM(G39+M39)</f>
        <v>8</v>
      </c>
      <c r="Q39" s="14">
        <f t="shared" si="74"/>
        <v>9</v>
      </c>
      <c r="R39" s="12">
        <f>R30</f>
        <v>7</v>
      </c>
      <c r="S39" s="14">
        <f>SUM(L39:N39)/3</f>
        <v>2</v>
      </c>
      <c r="T39" s="14">
        <f>SUM(F39:H39)/3</f>
        <v>6</v>
      </c>
      <c r="U39" s="14">
        <f>SUM(O39:Q39)/3</f>
        <v>8</v>
      </c>
      <c r="V39" s="14">
        <f>SUM(S39/U39)*100</f>
        <v>25</v>
      </c>
      <c r="W39" s="16">
        <f>SUM(T39/U39)*100</f>
        <v>75</v>
      </c>
      <c r="X39" s="17"/>
      <c r="Y39" s="9">
        <f>SUM(L39/O39)*100</f>
        <v>28.571428571428569</v>
      </c>
      <c r="Z39" s="9">
        <f t="shared" ref="Z39:Z45" si="75">SUM(M39/P39)*100</f>
        <v>25</v>
      </c>
      <c r="AA39" s="22">
        <f t="shared" ref="AA39:AA45" si="76">SUM(N39/Q39)*100</f>
        <v>22.222222222222221</v>
      </c>
      <c r="AB39" s="22">
        <f>_xlfn.STDEV.P(Y39:AA39)</f>
        <v>2.5987940085170251</v>
      </c>
      <c r="AC39" s="9">
        <f>SUM(F39/O39)*100</f>
        <v>71.428571428571431</v>
      </c>
      <c r="AD39" s="9">
        <f t="shared" ref="AD39:AD45" si="77">SUM(G39/P39)*100</f>
        <v>75</v>
      </c>
      <c r="AE39" s="22">
        <f t="shared" ref="AE39:AE45" si="78">SUM(H39/Q39)*100</f>
        <v>77.777777777777786</v>
      </c>
      <c r="AF39" s="9">
        <f>_xlfn.STDEV.P(AC39:AE39)</f>
        <v>2.5987940085169994</v>
      </c>
    </row>
    <row r="40" spans="1:32" x14ac:dyDescent="0.25">
      <c r="A40" s="1"/>
      <c r="B40" s="7">
        <v>2</v>
      </c>
      <c r="C40" s="11">
        <v>1</v>
      </c>
      <c r="D40" s="11">
        <v>1</v>
      </c>
      <c r="E40" s="12">
        <v>1</v>
      </c>
      <c r="F40" s="11">
        <v>74</v>
      </c>
      <c r="G40" s="11">
        <v>67</v>
      </c>
      <c r="H40" s="12">
        <v>79</v>
      </c>
      <c r="I40" s="11">
        <v>2</v>
      </c>
      <c r="J40" s="11">
        <v>2</v>
      </c>
      <c r="K40" s="12">
        <v>4</v>
      </c>
      <c r="L40" s="13">
        <f t="shared" ref="L40:L44" si="79">SUM(C40+I40)/2</f>
        <v>1.5</v>
      </c>
      <c r="M40" s="13">
        <f t="shared" si="73"/>
        <v>1.5</v>
      </c>
      <c r="N40" s="14">
        <f t="shared" si="73"/>
        <v>2.5</v>
      </c>
      <c r="O40" s="13">
        <f t="shared" ref="O40:O45" si="80">SUM(F40+L40)</f>
        <v>75.5</v>
      </c>
      <c r="P40" s="13">
        <f t="shared" si="74"/>
        <v>68.5</v>
      </c>
      <c r="Q40" s="14">
        <f t="shared" si="74"/>
        <v>81.5</v>
      </c>
      <c r="R40" s="12">
        <f t="shared" ref="R40:R45" si="81">R31</f>
        <v>6</v>
      </c>
      <c r="S40" s="14">
        <f t="shared" ref="S40:S45" si="82">SUM(L40:N40)/3</f>
        <v>1.8333333333333333</v>
      </c>
      <c r="T40" s="14">
        <f t="shared" ref="T40:T45" si="83">SUM(F40:H40)/3</f>
        <v>73.333333333333329</v>
      </c>
      <c r="U40" s="14">
        <f t="shared" ref="U40:U45" si="84">SUM(O40:Q40)/3</f>
        <v>75.166666666666671</v>
      </c>
      <c r="V40" s="14">
        <f t="shared" ref="V40:V45" si="85">SUM(S40/U40)*100</f>
        <v>2.4390243902439024</v>
      </c>
      <c r="W40" s="16">
        <f t="shared" ref="W40:W45" si="86">SUM(T40/U40)*100</f>
        <v>97.560975609756085</v>
      </c>
      <c r="X40" s="17"/>
      <c r="Y40" s="9">
        <f t="shared" ref="Y40:Y45" si="87">SUM(L40/O40)*100</f>
        <v>1.9867549668874174</v>
      </c>
      <c r="Z40" s="9">
        <f t="shared" si="75"/>
        <v>2.1897810218978102</v>
      </c>
      <c r="AA40" s="10">
        <f t="shared" si="76"/>
        <v>3.0674846625766872</v>
      </c>
      <c r="AB40" s="10">
        <f t="shared" ref="AB40:AB45" si="88">_xlfn.STDEV.P(Y40:AA40)</f>
        <v>0.46898944965847861</v>
      </c>
      <c r="AC40" s="9">
        <f t="shared" ref="AC40:AC45" si="89">SUM(F40/O40)*100</f>
        <v>98.013245033112582</v>
      </c>
      <c r="AD40" s="9">
        <f t="shared" si="77"/>
        <v>97.810218978102199</v>
      </c>
      <c r="AE40" s="10">
        <f t="shared" si="78"/>
        <v>96.932515337423311</v>
      </c>
      <c r="AF40" s="9">
        <f t="shared" ref="AF40:AF45" si="90">_xlfn.STDEV.P(AC40:AE40)</f>
        <v>0.46898944965848038</v>
      </c>
    </row>
    <row r="41" spans="1:32" x14ac:dyDescent="0.25">
      <c r="A41" s="1"/>
      <c r="B41" s="7">
        <v>3</v>
      </c>
      <c r="C41" s="11">
        <v>2</v>
      </c>
      <c r="D41" s="11">
        <v>3</v>
      </c>
      <c r="E41" s="12">
        <v>3</v>
      </c>
      <c r="F41" s="11">
        <v>41</v>
      </c>
      <c r="G41" s="11">
        <v>24</v>
      </c>
      <c r="H41" s="12">
        <v>54</v>
      </c>
      <c r="I41" s="11">
        <v>1</v>
      </c>
      <c r="J41" s="11">
        <v>2</v>
      </c>
      <c r="K41" s="12">
        <v>1</v>
      </c>
      <c r="L41" s="13">
        <f t="shared" si="79"/>
        <v>1.5</v>
      </c>
      <c r="M41" s="13">
        <f t="shared" si="73"/>
        <v>2.5</v>
      </c>
      <c r="N41" s="14">
        <f t="shared" si="73"/>
        <v>2</v>
      </c>
      <c r="O41" s="13">
        <f t="shared" si="80"/>
        <v>42.5</v>
      </c>
      <c r="P41" s="13">
        <f t="shared" si="74"/>
        <v>26.5</v>
      </c>
      <c r="Q41" s="14">
        <f t="shared" si="74"/>
        <v>56</v>
      </c>
      <c r="R41" s="12">
        <f t="shared" si="81"/>
        <v>6</v>
      </c>
      <c r="S41" s="14">
        <f t="shared" si="82"/>
        <v>2</v>
      </c>
      <c r="T41" s="14">
        <f t="shared" si="83"/>
        <v>39.666666666666664</v>
      </c>
      <c r="U41" s="14">
        <f t="shared" si="84"/>
        <v>41.666666666666664</v>
      </c>
      <c r="V41" s="14">
        <f t="shared" si="85"/>
        <v>4.8</v>
      </c>
      <c r="W41" s="16">
        <f t="shared" si="86"/>
        <v>95.199999999999989</v>
      </c>
      <c r="X41" s="17"/>
      <c r="Y41" s="9">
        <f t="shared" si="87"/>
        <v>3.5294117647058822</v>
      </c>
      <c r="Z41" s="9">
        <f t="shared" si="75"/>
        <v>9.433962264150944</v>
      </c>
      <c r="AA41" s="10">
        <f t="shared" si="76"/>
        <v>3.5714285714285712</v>
      </c>
      <c r="AB41" s="10">
        <f t="shared" si="88"/>
        <v>2.7735813853581908</v>
      </c>
      <c r="AC41" s="9">
        <f t="shared" si="89"/>
        <v>96.470588235294116</v>
      </c>
      <c r="AD41" s="9">
        <f t="shared" si="77"/>
        <v>90.566037735849065</v>
      </c>
      <c r="AE41" s="10">
        <f t="shared" si="78"/>
        <v>96.428571428571431</v>
      </c>
      <c r="AF41" s="9">
        <f t="shared" si="90"/>
        <v>2.7735813853581859</v>
      </c>
    </row>
    <row r="42" spans="1:32" x14ac:dyDescent="0.25">
      <c r="A42" s="1"/>
      <c r="B42" s="7">
        <v>4</v>
      </c>
      <c r="C42" s="11">
        <v>2</v>
      </c>
      <c r="D42" s="11">
        <v>2</v>
      </c>
      <c r="E42" s="12">
        <v>1</v>
      </c>
      <c r="F42" s="11">
        <v>23</v>
      </c>
      <c r="G42" s="11">
        <v>16</v>
      </c>
      <c r="H42" s="12">
        <v>13</v>
      </c>
      <c r="I42" s="11">
        <v>1</v>
      </c>
      <c r="J42" s="11">
        <v>1</v>
      </c>
      <c r="K42" s="12">
        <v>4</v>
      </c>
      <c r="L42" s="13">
        <f t="shared" si="79"/>
        <v>1.5</v>
      </c>
      <c r="M42" s="13">
        <f t="shared" si="73"/>
        <v>1.5</v>
      </c>
      <c r="N42" s="14">
        <f t="shared" si="73"/>
        <v>2.5</v>
      </c>
      <c r="O42" s="13">
        <f t="shared" si="80"/>
        <v>24.5</v>
      </c>
      <c r="P42" s="13">
        <f t="shared" si="74"/>
        <v>17.5</v>
      </c>
      <c r="Q42" s="14">
        <f t="shared" si="74"/>
        <v>15.5</v>
      </c>
      <c r="R42" s="12">
        <f t="shared" si="81"/>
        <v>6</v>
      </c>
      <c r="S42" s="14">
        <f t="shared" si="82"/>
        <v>1.8333333333333333</v>
      </c>
      <c r="T42" s="14">
        <f t="shared" si="83"/>
        <v>17.333333333333332</v>
      </c>
      <c r="U42" s="14">
        <f t="shared" si="84"/>
        <v>19.166666666666668</v>
      </c>
      <c r="V42" s="14">
        <f t="shared" si="85"/>
        <v>9.5652173913043459</v>
      </c>
      <c r="W42" s="16">
        <f t="shared" si="86"/>
        <v>90.434782608695642</v>
      </c>
      <c r="X42" s="17"/>
      <c r="Y42" s="9">
        <f t="shared" si="87"/>
        <v>6.1224489795918364</v>
      </c>
      <c r="Z42" s="9">
        <f t="shared" si="75"/>
        <v>8.5714285714285712</v>
      </c>
      <c r="AA42" s="10">
        <f t="shared" si="76"/>
        <v>16.129032258064516</v>
      </c>
      <c r="AB42" s="10">
        <f t="shared" si="88"/>
        <v>4.2589328793137211</v>
      </c>
      <c r="AC42" s="9">
        <f t="shared" si="89"/>
        <v>93.877551020408163</v>
      </c>
      <c r="AD42" s="9">
        <f t="shared" si="77"/>
        <v>91.428571428571431</v>
      </c>
      <c r="AE42" s="10">
        <f t="shared" si="78"/>
        <v>83.870967741935488</v>
      </c>
      <c r="AF42" s="9">
        <f t="shared" si="90"/>
        <v>4.2589328793137184</v>
      </c>
    </row>
    <row r="43" spans="1:32" x14ac:dyDescent="0.25">
      <c r="A43" s="1"/>
      <c r="B43" s="7">
        <v>5</v>
      </c>
      <c r="C43" s="11">
        <v>1</v>
      </c>
      <c r="D43" s="11">
        <v>1</v>
      </c>
      <c r="E43" s="12">
        <v>1</v>
      </c>
      <c r="F43" s="11">
        <v>5</v>
      </c>
      <c r="G43" s="11">
        <v>8</v>
      </c>
      <c r="H43" s="12">
        <v>6</v>
      </c>
      <c r="I43" s="11">
        <v>1</v>
      </c>
      <c r="J43" s="11">
        <v>5</v>
      </c>
      <c r="K43" s="12">
        <v>4</v>
      </c>
      <c r="L43" s="13">
        <f t="shared" si="79"/>
        <v>1</v>
      </c>
      <c r="M43" s="13">
        <f t="shared" si="73"/>
        <v>3</v>
      </c>
      <c r="N43" s="14">
        <f t="shared" si="73"/>
        <v>2.5</v>
      </c>
      <c r="O43" s="13">
        <f t="shared" si="80"/>
        <v>6</v>
      </c>
      <c r="P43" s="13">
        <f t="shared" si="74"/>
        <v>11</v>
      </c>
      <c r="Q43" s="14">
        <f t="shared" si="74"/>
        <v>8.5</v>
      </c>
      <c r="R43" s="12">
        <f t="shared" si="81"/>
        <v>5</v>
      </c>
      <c r="S43" s="14">
        <f t="shared" si="82"/>
        <v>2.1666666666666665</v>
      </c>
      <c r="T43" s="14">
        <f t="shared" si="83"/>
        <v>6.333333333333333</v>
      </c>
      <c r="U43" s="14">
        <f t="shared" si="84"/>
        <v>8.5</v>
      </c>
      <c r="V43" s="14">
        <f t="shared" si="85"/>
        <v>25.490196078431371</v>
      </c>
      <c r="W43" s="16">
        <f t="shared" si="86"/>
        <v>74.509803921568633</v>
      </c>
      <c r="X43" s="17"/>
      <c r="Y43" s="9">
        <f t="shared" si="87"/>
        <v>16.666666666666664</v>
      </c>
      <c r="Z43" s="9">
        <f t="shared" si="75"/>
        <v>27.27272727272727</v>
      </c>
      <c r="AA43" s="10">
        <f t="shared" si="76"/>
        <v>29.411764705882355</v>
      </c>
      <c r="AB43" s="10">
        <f t="shared" si="88"/>
        <v>5.5727663861266619</v>
      </c>
      <c r="AC43" s="9">
        <f t="shared" si="89"/>
        <v>83.333333333333343</v>
      </c>
      <c r="AD43" s="9">
        <f t="shared" si="77"/>
        <v>72.727272727272734</v>
      </c>
      <c r="AE43" s="10">
        <f t="shared" si="78"/>
        <v>70.588235294117652</v>
      </c>
      <c r="AF43" s="9">
        <f t="shared" si="90"/>
        <v>5.5727663861266628</v>
      </c>
    </row>
    <row r="44" spans="1:32" x14ac:dyDescent="0.25">
      <c r="A44" s="1"/>
      <c r="B44" s="7">
        <v>6</v>
      </c>
      <c r="C44" s="11">
        <v>2</v>
      </c>
      <c r="D44" s="11">
        <v>3</v>
      </c>
      <c r="E44" s="12">
        <v>1</v>
      </c>
      <c r="F44" s="11">
        <v>35</v>
      </c>
      <c r="G44" s="11">
        <v>38</v>
      </c>
      <c r="H44" s="12">
        <v>43</v>
      </c>
      <c r="I44" s="11">
        <v>4</v>
      </c>
      <c r="J44" s="11">
        <v>6</v>
      </c>
      <c r="K44" s="12">
        <v>8</v>
      </c>
      <c r="L44" s="13">
        <f t="shared" si="79"/>
        <v>3</v>
      </c>
      <c r="M44" s="13">
        <f t="shared" si="73"/>
        <v>4.5</v>
      </c>
      <c r="N44" s="14">
        <f t="shared" si="73"/>
        <v>4.5</v>
      </c>
      <c r="O44" s="13">
        <f t="shared" si="80"/>
        <v>38</v>
      </c>
      <c r="P44" s="13">
        <f t="shared" si="74"/>
        <v>42.5</v>
      </c>
      <c r="Q44" s="14">
        <f t="shared" si="74"/>
        <v>47.5</v>
      </c>
      <c r="R44" s="12">
        <f t="shared" si="81"/>
        <v>5</v>
      </c>
      <c r="S44" s="14">
        <f t="shared" si="82"/>
        <v>4</v>
      </c>
      <c r="T44" s="14">
        <f t="shared" si="83"/>
        <v>38.666666666666664</v>
      </c>
      <c r="U44" s="14">
        <f t="shared" si="84"/>
        <v>42.666666666666664</v>
      </c>
      <c r="V44" s="14">
        <f t="shared" si="85"/>
        <v>9.375</v>
      </c>
      <c r="W44" s="16">
        <f t="shared" si="86"/>
        <v>90.625</v>
      </c>
      <c r="X44" s="17"/>
      <c r="Y44" s="9">
        <f t="shared" si="87"/>
        <v>7.8947368421052628</v>
      </c>
      <c r="Z44" s="9">
        <f t="shared" si="75"/>
        <v>10.588235294117647</v>
      </c>
      <c r="AA44" s="10">
        <f t="shared" si="76"/>
        <v>9.4736842105263168</v>
      </c>
      <c r="AB44" s="10">
        <f t="shared" si="88"/>
        <v>1.1050506685804748</v>
      </c>
      <c r="AC44" s="9">
        <f t="shared" si="89"/>
        <v>92.10526315789474</v>
      </c>
      <c r="AD44" s="9">
        <f t="shared" si="77"/>
        <v>89.411764705882362</v>
      </c>
      <c r="AE44" s="10">
        <f t="shared" si="78"/>
        <v>90.526315789473685</v>
      </c>
      <c r="AF44" s="9">
        <f t="shared" si="90"/>
        <v>1.1050506685804775</v>
      </c>
    </row>
    <row r="45" spans="1:32" x14ac:dyDescent="0.25">
      <c r="A45" s="1"/>
      <c r="B45" s="7">
        <v>7</v>
      </c>
      <c r="C45" s="11">
        <v>1</v>
      </c>
      <c r="D45" s="11">
        <v>2</v>
      </c>
      <c r="E45" s="12">
        <v>1</v>
      </c>
      <c r="F45" s="11">
        <v>23</v>
      </c>
      <c r="G45" s="11">
        <v>22</v>
      </c>
      <c r="H45" s="12">
        <v>23</v>
      </c>
      <c r="I45" s="11">
        <v>2</v>
      </c>
      <c r="J45" s="11">
        <v>4</v>
      </c>
      <c r="K45" s="12">
        <v>4</v>
      </c>
      <c r="L45" s="13">
        <f>SUM(C45+I45)/2</f>
        <v>1.5</v>
      </c>
      <c r="M45" s="13">
        <f t="shared" si="73"/>
        <v>3</v>
      </c>
      <c r="N45" s="14">
        <f t="shared" si="73"/>
        <v>2.5</v>
      </c>
      <c r="O45" s="13">
        <f t="shared" si="80"/>
        <v>24.5</v>
      </c>
      <c r="P45" s="13">
        <f t="shared" si="74"/>
        <v>25</v>
      </c>
      <c r="Q45" s="14">
        <f t="shared" si="74"/>
        <v>25.5</v>
      </c>
      <c r="R45" s="12">
        <f t="shared" si="81"/>
        <v>5</v>
      </c>
      <c r="S45" s="14">
        <f t="shared" si="82"/>
        <v>2.3333333333333335</v>
      </c>
      <c r="T45" s="14">
        <f t="shared" si="83"/>
        <v>22.666666666666668</v>
      </c>
      <c r="U45" s="14">
        <f t="shared" si="84"/>
        <v>25</v>
      </c>
      <c r="V45" s="14">
        <f t="shared" si="85"/>
        <v>9.3333333333333339</v>
      </c>
      <c r="W45" s="16">
        <f t="shared" si="86"/>
        <v>90.666666666666671</v>
      </c>
      <c r="X45" s="17"/>
      <c r="Y45" s="9">
        <f t="shared" si="87"/>
        <v>6.1224489795918364</v>
      </c>
      <c r="Z45" s="9">
        <f t="shared" si="75"/>
        <v>12</v>
      </c>
      <c r="AA45" s="10">
        <f t="shared" si="76"/>
        <v>9.8039215686274517</v>
      </c>
      <c r="AB45" s="10">
        <f t="shared" si="88"/>
        <v>2.4249079455164964</v>
      </c>
      <c r="AC45" s="9">
        <f t="shared" si="89"/>
        <v>93.877551020408163</v>
      </c>
      <c r="AD45" s="9">
        <f t="shared" si="77"/>
        <v>88</v>
      </c>
      <c r="AE45" s="10">
        <f t="shared" si="78"/>
        <v>90.196078431372555</v>
      </c>
      <c r="AF45" s="9">
        <f t="shared" si="90"/>
        <v>2.4249079455164964</v>
      </c>
    </row>
    <row r="46" spans="1:32" x14ac:dyDescent="0.25">
      <c r="A46" s="1"/>
      <c r="C46" s="11"/>
      <c r="D46" s="11"/>
      <c r="E46" s="11"/>
      <c r="F46" s="11"/>
      <c r="G46" s="11"/>
      <c r="H46" s="11"/>
      <c r="I46" s="11"/>
      <c r="J46" s="11"/>
      <c r="K46" s="11"/>
      <c r="L46" s="15"/>
      <c r="M46" s="15"/>
      <c r="N46" s="15"/>
      <c r="O46" s="15"/>
      <c r="P46" s="15"/>
      <c r="Q46" s="15"/>
      <c r="R46" s="11"/>
      <c r="S46" s="15"/>
      <c r="T46" s="15"/>
      <c r="U46" s="15"/>
      <c r="V46" s="11"/>
      <c r="W46" s="11"/>
      <c r="X46" s="17"/>
      <c r="Y46" s="23"/>
      <c r="Z46" s="23"/>
      <c r="AA46" s="23"/>
      <c r="AB46" s="23"/>
      <c r="AC46" s="23"/>
      <c r="AD46" s="23"/>
      <c r="AE46" s="23"/>
      <c r="AF46" s="23"/>
    </row>
    <row r="47" spans="1:32" x14ac:dyDescent="0.25">
      <c r="A47" s="1" t="s">
        <v>26</v>
      </c>
      <c r="B47" s="2" t="s">
        <v>1</v>
      </c>
      <c r="C47" s="33" t="s">
        <v>2</v>
      </c>
      <c r="D47" s="33"/>
      <c r="E47" s="34"/>
      <c r="F47" s="32" t="s">
        <v>3</v>
      </c>
      <c r="G47" s="33"/>
      <c r="H47" s="34"/>
      <c r="I47" s="32" t="s">
        <v>4</v>
      </c>
      <c r="J47" s="33"/>
      <c r="K47" s="34"/>
      <c r="L47" s="32" t="s">
        <v>5</v>
      </c>
      <c r="M47" s="33"/>
      <c r="N47" s="34"/>
      <c r="O47" s="32" t="s">
        <v>6</v>
      </c>
      <c r="P47" s="33"/>
      <c r="Q47" s="34"/>
      <c r="R47" s="3" t="s">
        <v>7</v>
      </c>
      <c r="S47" s="2" t="s">
        <v>8</v>
      </c>
      <c r="T47" s="2" t="s">
        <v>9</v>
      </c>
      <c r="U47" s="2" t="s">
        <v>10</v>
      </c>
      <c r="V47" s="2" t="s">
        <v>11</v>
      </c>
      <c r="W47" s="4" t="s">
        <v>12</v>
      </c>
      <c r="X47" s="17"/>
      <c r="Y47" s="30" t="s">
        <v>13</v>
      </c>
      <c r="Z47" s="30"/>
      <c r="AA47" s="31"/>
      <c r="AB47" s="24" t="s">
        <v>14</v>
      </c>
      <c r="AC47" s="29" t="s">
        <v>15</v>
      </c>
      <c r="AD47" s="30"/>
      <c r="AE47" s="31"/>
      <c r="AF47" s="25" t="s">
        <v>16</v>
      </c>
    </row>
    <row r="48" spans="1:32" x14ac:dyDescent="0.25">
      <c r="A48" s="6" t="s">
        <v>27</v>
      </c>
      <c r="B48" s="7">
        <v>1</v>
      </c>
      <c r="C48" s="11">
        <v>5</v>
      </c>
      <c r="D48" s="11">
        <v>4</v>
      </c>
      <c r="E48" s="12">
        <v>1</v>
      </c>
      <c r="F48" s="11">
        <v>6</v>
      </c>
      <c r="G48" s="11">
        <v>5</v>
      </c>
      <c r="H48" s="12">
        <v>4</v>
      </c>
      <c r="I48" s="11">
        <v>1</v>
      </c>
      <c r="J48" s="11">
        <v>3</v>
      </c>
      <c r="K48" s="12">
        <v>1</v>
      </c>
      <c r="L48" s="13">
        <f>SUM(C48+I48)/2</f>
        <v>3</v>
      </c>
      <c r="M48" s="13">
        <f t="shared" ref="M48:N54" si="91">SUM(D48+J48)/2</f>
        <v>3.5</v>
      </c>
      <c r="N48" s="14">
        <f t="shared" si="91"/>
        <v>1</v>
      </c>
      <c r="O48" s="13">
        <f>SUM(F48+L48)</f>
        <v>9</v>
      </c>
      <c r="P48" s="13">
        <f t="shared" ref="P48:Q54" si="92">SUM(G48+M48)</f>
        <v>8.5</v>
      </c>
      <c r="Q48" s="14">
        <f t="shared" si="92"/>
        <v>5</v>
      </c>
      <c r="R48" s="12">
        <f>R39</f>
        <v>7</v>
      </c>
      <c r="S48" s="14">
        <f>SUM(L48:N48)/3</f>
        <v>2.5</v>
      </c>
      <c r="T48" s="14">
        <f>SUM(F48:H48)/3</f>
        <v>5</v>
      </c>
      <c r="U48" s="14">
        <f>SUM(O48:Q48)/3</f>
        <v>7.5</v>
      </c>
      <c r="V48" s="14">
        <f>SUM(S48/U48)*100</f>
        <v>33.333333333333329</v>
      </c>
      <c r="W48" s="16">
        <f>SUM(T48/U48)*100</f>
        <v>66.666666666666657</v>
      </c>
      <c r="X48" s="17"/>
      <c r="Y48" s="9">
        <f>SUM(L48/O48)*100</f>
        <v>33.333333333333329</v>
      </c>
      <c r="Z48" s="9">
        <f t="shared" ref="Z48:Z54" si="93">SUM(M48/P48)*100</f>
        <v>41.17647058823529</v>
      </c>
      <c r="AA48" s="22">
        <f t="shared" ref="AA48:AA54" si="94">SUM(N48/Q48)*100</f>
        <v>20</v>
      </c>
      <c r="AB48" s="22">
        <f>_xlfn.STDEV.P(Y48:AA48)</f>
        <v>8.741570456104828</v>
      </c>
      <c r="AC48" s="9">
        <f>SUM(F48/O48)*100</f>
        <v>66.666666666666657</v>
      </c>
      <c r="AD48" s="9">
        <f t="shared" ref="AD48:AD54" si="95">SUM(G48/P48)*100</f>
        <v>58.82352941176471</v>
      </c>
      <c r="AE48" s="22">
        <f t="shared" ref="AE48:AE54" si="96">SUM(H48/Q48)*100</f>
        <v>80</v>
      </c>
      <c r="AF48" s="9">
        <f>_xlfn.STDEV.P(AC48:AE48)</f>
        <v>8.7415704561047924</v>
      </c>
    </row>
    <row r="49" spans="1:32" x14ac:dyDescent="0.25">
      <c r="A49" s="1"/>
      <c r="B49" s="7">
        <v>2</v>
      </c>
      <c r="C49" s="11">
        <v>14</v>
      </c>
      <c r="D49" s="11">
        <v>11</v>
      </c>
      <c r="E49" s="12">
        <v>11</v>
      </c>
      <c r="F49" s="11">
        <v>58</v>
      </c>
      <c r="G49" s="11">
        <v>75</v>
      </c>
      <c r="H49" s="12">
        <v>71</v>
      </c>
      <c r="I49" s="11">
        <v>10</v>
      </c>
      <c r="J49" s="11">
        <v>16</v>
      </c>
      <c r="K49" s="12">
        <v>12</v>
      </c>
      <c r="L49" s="13">
        <f t="shared" ref="L49:L53" si="97">SUM(C49+I49)/2</f>
        <v>12</v>
      </c>
      <c r="M49" s="13">
        <f t="shared" si="91"/>
        <v>13.5</v>
      </c>
      <c r="N49" s="14">
        <f t="shared" si="91"/>
        <v>11.5</v>
      </c>
      <c r="O49" s="13">
        <f t="shared" ref="O49:O54" si="98">SUM(F49+L49)</f>
        <v>70</v>
      </c>
      <c r="P49" s="13">
        <f t="shared" si="92"/>
        <v>88.5</v>
      </c>
      <c r="Q49" s="14">
        <f t="shared" si="92"/>
        <v>82.5</v>
      </c>
      <c r="R49" s="12">
        <f t="shared" ref="R49:R54" si="99">R40</f>
        <v>6</v>
      </c>
      <c r="S49" s="14">
        <f t="shared" ref="S49:S54" si="100">SUM(L49:N49)/3</f>
        <v>12.333333333333334</v>
      </c>
      <c r="T49" s="14">
        <f t="shared" ref="T49:T54" si="101">SUM(F49:H49)/3</f>
        <v>68</v>
      </c>
      <c r="U49" s="14">
        <f t="shared" ref="U49:U54" si="102">SUM(O49:Q49)/3</f>
        <v>80.333333333333329</v>
      </c>
      <c r="V49" s="14">
        <f t="shared" ref="V49:V54" si="103">SUM(S49/U49)*100</f>
        <v>15.352697095435685</v>
      </c>
      <c r="W49" s="16">
        <f t="shared" ref="W49:W54" si="104">SUM(T49/U49)*100</f>
        <v>84.647302904564327</v>
      </c>
      <c r="X49" s="17"/>
      <c r="Y49" s="9">
        <f t="shared" ref="Y49:Y54" si="105">SUM(L49/O49)*100</f>
        <v>17.142857142857142</v>
      </c>
      <c r="Z49" s="9">
        <f t="shared" si="93"/>
        <v>15.254237288135593</v>
      </c>
      <c r="AA49" s="10">
        <f t="shared" si="94"/>
        <v>13.939393939393941</v>
      </c>
      <c r="AB49" s="10">
        <f t="shared" ref="AB49:AB54" si="106">_xlfn.STDEV.P(Y49:AA49)</f>
        <v>1.3147823851759788</v>
      </c>
      <c r="AC49" s="9">
        <f t="shared" ref="AC49:AC54" si="107">SUM(F49/O49)*100</f>
        <v>82.857142857142861</v>
      </c>
      <c r="AD49" s="9">
        <f t="shared" si="95"/>
        <v>84.745762711864401</v>
      </c>
      <c r="AE49" s="10">
        <f t="shared" si="96"/>
        <v>86.060606060606062</v>
      </c>
      <c r="AF49" s="9">
        <f t="shared" ref="AF49:AF54" si="108">_xlfn.STDEV.P(AC49:AE49)</f>
        <v>1.3147823851759783</v>
      </c>
    </row>
    <row r="50" spans="1:32" x14ac:dyDescent="0.25">
      <c r="A50" s="1"/>
      <c r="B50" s="7">
        <v>3</v>
      </c>
      <c r="C50" s="11">
        <v>4</v>
      </c>
      <c r="D50" s="11">
        <v>1</v>
      </c>
      <c r="E50" s="12">
        <v>1</v>
      </c>
      <c r="F50" s="11">
        <v>46</v>
      </c>
      <c r="G50" s="11">
        <v>59</v>
      </c>
      <c r="H50" s="12">
        <v>53</v>
      </c>
      <c r="I50" s="11">
        <v>6</v>
      </c>
      <c r="J50" s="11">
        <v>18</v>
      </c>
      <c r="K50" s="12">
        <v>7</v>
      </c>
      <c r="L50" s="13">
        <f t="shared" si="97"/>
        <v>5</v>
      </c>
      <c r="M50" s="13">
        <f t="shared" si="91"/>
        <v>9.5</v>
      </c>
      <c r="N50" s="14">
        <f t="shared" si="91"/>
        <v>4</v>
      </c>
      <c r="O50" s="13">
        <f t="shared" si="98"/>
        <v>51</v>
      </c>
      <c r="P50" s="13">
        <f t="shared" si="92"/>
        <v>68.5</v>
      </c>
      <c r="Q50" s="14">
        <f t="shared" si="92"/>
        <v>57</v>
      </c>
      <c r="R50" s="12">
        <f t="shared" si="99"/>
        <v>6</v>
      </c>
      <c r="S50" s="14">
        <f t="shared" si="100"/>
        <v>6.166666666666667</v>
      </c>
      <c r="T50" s="14">
        <f t="shared" si="101"/>
        <v>52.666666666666664</v>
      </c>
      <c r="U50" s="14">
        <f t="shared" si="102"/>
        <v>58.833333333333336</v>
      </c>
      <c r="V50" s="14">
        <f t="shared" si="103"/>
        <v>10.48158640226629</v>
      </c>
      <c r="W50" s="16">
        <f t="shared" si="104"/>
        <v>89.518413597733698</v>
      </c>
      <c r="X50" s="17"/>
      <c r="Y50" s="9">
        <f t="shared" si="105"/>
        <v>9.8039215686274517</v>
      </c>
      <c r="Z50" s="9">
        <f t="shared" si="93"/>
        <v>13.868613138686131</v>
      </c>
      <c r="AA50" s="10">
        <f t="shared" si="94"/>
        <v>7.0175438596491224</v>
      </c>
      <c r="AB50" s="10">
        <f t="shared" si="106"/>
        <v>2.8131194342651438</v>
      </c>
      <c r="AC50" s="9">
        <f t="shared" si="107"/>
        <v>90.196078431372555</v>
      </c>
      <c r="AD50" s="9">
        <f t="shared" si="95"/>
        <v>86.131386861313857</v>
      </c>
      <c r="AE50" s="10">
        <f t="shared" si="96"/>
        <v>92.982456140350877</v>
      </c>
      <c r="AF50" s="9">
        <f t="shared" si="108"/>
        <v>2.8131194342651473</v>
      </c>
    </row>
    <row r="51" spans="1:32" x14ac:dyDescent="0.25">
      <c r="A51" s="1"/>
      <c r="B51" s="7">
        <v>4</v>
      </c>
      <c r="C51" s="11">
        <v>2</v>
      </c>
      <c r="D51" s="11">
        <v>2</v>
      </c>
      <c r="E51" s="12">
        <v>1</v>
      </c>
      <c r="F51" s="11">
        <v>15</v>
      </c>
      <c r="G51" s="11">
        <v>12</v>
      </c>
      <c r="H51" s="12">
        <v>29</v>
      </c>
      <c r="I51" s="11">
        <v>2</v>
      </c>
      <c r="J51" s="11">
        <v>1</v>
      </c>
      <c r="K51" s="12">
        <v>5</v>
      </c>
      <c r="L51" s="13">
        <f t="shared" si="97"/>
        <v>2</v>
      </c>
      <c r="M51" s="13">
        <f t="shared" si="91"/>
        <v>1.5</v>
      </c>
      <c r="N51" s="14">
        <f t="shared" si="91"/>
        <v>3</v>
      </c>
      <c r="O51" s="13">
        <f t="shared" si="98"/>
        <v>17</v>
      </c>
      <c r="P51" s="13">
        <f t="shared" si="92"/>
        <v>13.5</v>
      </c>
      <c r="Q51" s="14">
        <f t="shared" si="92"/>
        <v>32</v>
      </c>
      <c r="R51" s="12">
        <f t="shared" si="99"/>
        <v>6</v>
      </c>
      <c r="S51" s="14">
        <f t="shared" si="100"/>
        <v>2.1666666666666665</v>
      </c>
      <c r="T51" s="14">
        <f t="shared" si="101"/>
        <v>18.666666666666668</v>
      </c>
      <c r="U51" s="14">
        <f t="shared" si="102"/>
        <v>20.833333333333332</v>
      </c>
      <c r="V51" s="14">
        <f t="shared" si="103"/>
        <v>10.4</v>
      </c>
      <c r="W51" s="16">
        <f t="shared" si="104"/>
        <v>89.600000000000009</v>
      </c>
      <c r="X51" s="17"/>
      <c r="Y51" s="9">
        <f t="shared" si="105"/>
        <v>11.76470588235294</v>
      </c>
      <c r="Z51" s="9">
        <f t="shared" si="93"/>
        <v>11.111111111111111</v>
      </c>
      <c r="AA51" s="10">
        <f t="shared" si="94"/>
        <v>9.375</v>
      </c>
      <c r="AB51" s="10">
        <f t="shared" si="106"/>
        <v>1.0084070011255024</v>
      </c>
      <c r="AC51" s="9">
        <f t="shared" si="107"/>
        <v>88.235294117647058</v>
      </c>
      <c r="AD51" s="9">
        <f t="shared" si="95"/>
        <v>88.888888888888886</v>
      </c>
      <c r="AE51" s="10">
        <f t="shared" si="96"/>
        <v>90.625</v>
      </c>
      <c r="AF51" s="9">
        <f t="shared" si="108"/>
        <v>1.0084070011255033</v>
      </c>
    </row>
    <row r="52" spans="1:32" x14ac:dyDescent="0.25">
      <c r="A52" s="1"/>
      <c r="B52" s="7">
        <v>5</v>
      </c>
      <c r="C52" s="11">
        <v>3</v>
      </c>
      <c r="D52" s="11">
        <v>1</v>
      </c>
      <c r="E52" s="12">
        <v>2</v>
      </c>
      <c r="F52" s="11">
        <v>5</v>
      </c>
      <c r="G52" s="11">
        <v>8</v>
      </c>
      <c r="H52" s="12">
        <v>8</v>
      </c>
      <c r="I52" s="11">
        <v>5</v>
      </c>
      <c r="J52" s="11">
        <v>1</v>
      </c>
      <c r="K52" s="12">
        <v>1</v>
      </c>
      <c r="L52" s="13">
        <f t="shared" si="97"/>
        <v>4</v>
      </c>
      <c r="M52" s="13">
        <f t="shared" si="91"/>
        <v>1</v>
      </c>
      <c r="N52" s="14">
        <f t="shared" si="91"/>
        <v>1.5</v>
      </c>
      <c r="O52" s="13">
        <f t="shared" si="98"/>
        <v>9</v>
      </c>
      <c r="P52" s="13">
        <f t="shared" si="92"/>
        <v>9</v>
      </c>
      <c r="Q52" s="14">
        <f t="shared" si="92"/>
        <v>9.5</v>
      </c>
      <c r="R52" s="12">
        <f t="shared" si="99"/>
        <v>5</v>
      </c>
      <c r="S52" s="14">
        <f t="shared" si="100"/>
        <v>2.1666666666666665</v>
      </c>
      <c r="T52" s="14">
        <f t="shared" si="101"/>
        <v>7</v>
      </c>
      <c r="U52" s="14">
        <f t="shared" si="102"/>
        <v>9.1666666666666661</v>
      </c>
      <c r="V52" s="14">
        <f t="shared" si="103"/>
        <v>23.636363636363637</v>
      </c>
      <c r="W52" s="16">
        <f t="shared" si="104"/>
        <v>76.363636363636374</v>
      </c>
      <c r="X52" s="17"/>
      <c r="Y52" s="9">
        <f t="shared" si="105"/>
        <v>44.444444444444443</v>
      </c>
      <c r="Z52" s="9">
        <f t="shared" si="93"/>
        <v>11.111111111111111</v>
      </c>
      <c r="AA52" s="10">
        <f t="shared" si="94"/>
        <v>15.789473684210526</v>
      </c>
      <c r="AB52" s="10">
        <f t="shared" si="106"/>
        <v>14.73508864636589</v>
      </c>
      <c r="AC52" s="9">
        <f t="shared" si="107"/>
        <v>55.555555555555557</v>
      </c>
      <c r="AD52" s="9">
        <f t="shared" si="95"/>
        <v>88.888888888888886</v>
      </c>
      <c r="AE52" s="10">
        <f t="shared" si="96"/>
        <v>84.210526315789465</v>
      </c>
      <c r="AF52" s="9">
        <f t="shared" si="108"/>
        <v>14.735088646365863</v>
      </c>
    </row>
    <row r="53" spans="1:32" x14ac:dyDescent="0.25">
      <c r="A53" s="1"/>
      <c r="B53" s="7">
        <v>6</v>
      </c>
      <c r="C53" s="11">
        <v>5</v>
      </c>
      <c r="D53" s="11">
        <v>1</v>
      </c>
      <c r="E53" s="12">
        <v>4</v>
      </c>
      <c r="F53" s="11">
        <v>18</v>
      </c>
      <c r="G53" s="11">
        <v>30</v>
      </c>
      <c r="H53" s="12">
        <v>22</v>
      </c>
      <c r="I53" s="11">
        <v>32</v>
      </c>
      <c r="J53" s="11">
        <v>32</v>
      </c>
      <c r="K53" s="12">
        <v>23</v>
      </c>
      <c r="L53" s="13">
        <f t="shared" si="97"/>
        <v>18.5</v>
      </c>
      <c r="M53" s="13">
        <f t="shared" si="91"/>
        <v>16.5</v>
      </c>
      <c r="N53" s="14">
        <f t="shared" si="91"/>
        <v>13.5</v>
      </c>
      <c r="O53" s="13">
        <f t="shared" si="98"/>
        <v>36.5</v>
      </c>
      <c r="P53" s="13">
        <f t="shared" si="92"/>
        <v>46.5</v>
      </c>
      <c r="Q53" s="14">
        <f t="shared" si="92"/>
        <v>35.5</v>
      </c>
      <c r="R53" s="12">
        <f t="shared" si="99"/>
        <v>5</v>
      </c>
      <c r="S53" s="14">
        <f t="shared" si="100"/>
        <v>16.166666666666668</v>
      </c>
      <c r="T53" s="14">
        <f t="shared" si="101"/>
        <v>23.333333333333332</v>
      </c>
      <c r="U53" s="14">
        <f t="shared" si="102"/>
        <v>39.5</v>
      </c>
      <c r="V53" s="14">
        <f t="shared" si="103"/>
        <v>40.9282700421941</v>
      </c>
      <c r="W53" s="16">
        <f t="shared" si="104"/>
        <v>59.071729957805907</v>
      </c>
      <c r="X53" s="17"/>
      <c r="Y53" s="9">
        <f t="shared" si="105"/>
        <v>50.684931506849317</v>
      </c>
      <c r="Z53" s="9">
        <f t="shared" si="93"/>
        <v>35.483870967741936</v>
      </c>
      <c r="AA53" s="10">
        <f t="shared" si="94"/>
        <v>38.028169014084504</v>
      </c>
      <c r="AB53" s="10">
        <f t="shared" si="106"/>
        <v>6.6478010638480036</v>
      </c>
      <c r="AC53" s="9">
        <f t="shared" si="107"/>
        <v>49.315068493150683</v>
      </c>
      <c r="AD53" s="9">
        <f t="shared" si="95"/>
        <v>64.516129032258064</v>
      </c>
      <c r="AE53" s="10">
        <f t="shared" si="96"/>
        <v>61.971830985915489</v>
      </c>
      <c r="AF53" s="9">
        <f t="shared" si="108"/>
        <v>6.6478010638480036</v>
      </c>
    </row>
    <row r="54" spans="1:32" x14ac:dyDescent="0.25">
      <c r="A54" s="1"/>
      <c r="B54" s="7">
        <v>7</v>
      </c>
      <c r="C54" s="11">
        <v>3</v>
      </c>
      <c r="D54" s="11">
        <v>4</v>
      </c>
      <c r="E54" s="12">
        <v>3</v>
      </c>
      <c r="F54" s="11">
        <v>19</v>
      </c>
      <c r="G54" s="11">
        <v>17</v>
      </c>
      <c r="H54" s="12">
        <v>10</v>
      </c>
      <c r="I54" s="11">
        <v>18</v>
      </c>
      <c r="J54" s="11">
        <v>19</v>
      </c>
      <c r="K54" s="12">
        <v>27</v>
      </c>
      <c r="L54" s="13">
        <f>SUM(C54+I54)/2</f>
        <v>10.5</v>
      </c>
      <c r="M54" s="13">
        <f t="shared" si="91"/>
        <v>11.5</v>
      </c>
      <c r="N54" s="14">
        <f t="shared" si="91"/>
        <v>15</v>
      </c>
      <c r="O54" s="13">
        <f t="shared" si="98"/>
        <v>29.5</v>
      </c>
      <c r="P54" s="13">
        <f t="shared" si="92"/>
        <v>28.5</v>
      </c>
      <c r="Q54" s="14">
        <f t="shared" si="92"/>
        <v>25</v>
      </c>
      <c r="R54" s="12">
        <f t="shared" si="99"/>
        <v>5</v>
      </c>
      <c r="S54" s="14">
        <f t="shared" si="100"/>
        <v>12.333333333333334</v>
      </c>
      <c r="T54" s="14">
        <f t="shared" si="101"/>
        <v>15.333333333333334</v>
      </c>
      <c r="U54" s="14">
        <f t="shared" si="102"/>
        <v>27.666666666666668</v>
      </c>
      <c r="V54" s="14">
        <f t="shared" si="103"/>
        <v>44.578313253012048</v>
      </c>
      <c r="W54" s="16">
        <f t="shared" si="104"/>
        <v>55.421686746987952</v>
      </c>
      <c r="X54" s="17"/>
      <c r="Y54" s="9">
        <f t="shared" si="105"/>
        <v>35.593220338983052</v>
      </c>
      <c r="Z54" s="9">
        <f t="shared" si="93"/>
        <v>40.350877192982452</v>
      </c>
      <c r="AA54" s="10">
        <f t="shared" si="94"/>
        <v>60</v>
      </c>
      <c r="AB54" s="10">
        <f t="shared" si="106"/>
        <v>10.564164894412816</v>
      </c>
      <c r="AC54" s="9">
        <f t="shared" si="107"/>
        <v>64.406779661016941</v>
      </c>
      <c r="AD54" s="9">
        <f t="shared" si="95"/>
        <v>59.649122807017541</v>
      </c>
      <c r="AE54" s="10">
        <f t="shared" si="96"/>
        <v>40</v>
      </c>
      <c r="AF54" s="9">
        <f t="shared" si="108"/>
        <v>10.564164894412835</v>
      </c>
    </row>
    <row r="55" spans="1:32" x14ac:dyDescent="0.25">
      <c r="A55" s="1"/>
      <c r="C55" s="11"/>
      <c r="D55" s="11"/>
      <c r="E55" s="11"/>
      <c r="F55" s="11"/>
      <c r="G55" s="11"/>
      <c r="H55" s="11"/>
      <c r="I55" s="11"/>
      <c r="J55" s="11"/>
      <c r="K55" s="11"/>
      <c r="L55" s="15"/>
      <c r="M55" s="15"/>
      <c r="N55" s="15"/>
      <c r="O55" s="15"/>
      <c r="P55" s="15"/>
      <c r="Q55" s="15"/>
      <c r="R55" s="11"/>
      <c r="S55" s="15"/>
      <c r="T55" s="15"/>
      <c r="U55" s="15"/>
      <c r="V55" s="11"/>
      <c r="W55" s="11"/>
      <c r="X55" s="17"/>
      <c r="Y55" s="23"/>
      <c r="Z55" s="23"/>
      <c r="AA55" s="23"/>
      <c r="AB55" s="23"/>
      <c r="AC55" s="23"/>
      <c r="AD55" s="23"/>
      <c r="AE55" s="23"/>
      <c r="AF55" s="23"/>
    </row>
    <row r="56" spans="1:32" x14ac:dyDescent="0.25">
      <c r="A56" s="1" t="s">
        <v>28</v>
      </c>
      <c r="B56" s="2" t="s">
        <v>1</v>
      </c>
      <c r="C56" s="33" t="s">
        <v>2</v>
      </c>
      <c r="D56" s="33"/>
      <c r="E56" s="34"/>
      <c r="F56" s="32" t="s">
        <v>3</v>
      </c>
      <c r="G56" s="33"/>
      <c r="H56" s="34"/>
      <c r="I56" s="32" t="s">
        <v>4</v>
      </c>
      <c r="J56" s="33"/>
      <c r="K56" s="34"/>
      <c r="L56" s="32" t="s">
        <v>5</v>
      </c>
      <c r="M56" s="33"/>
      <c r="N56" s="34"/>
      <c r="O56" s="32" t="s">
        <v>6</v>
      </c>
      <c r="P56" s="33"/>
      <c r="Q56" s="34"/>
      <c r="R56" s="3" t="s">
        <v>7</v>
      </c>
      <c r="S56" s="2" t="s">
        <v>8</v>
      </c>
      <c r="T56" s="2" t="s">
        <v>9</v>
      </c>
      <c r="U56" s="2" t="s">
        <v>10</v>
      </c>
      <c r="V56" s="2" t="s">
        <v>11</v>
      </c>
      <c r="W56" s="4" t="s">
        <v>12</v>
      </c>
      <c r="X56" s="17"/>
      <c r="Y56" s="30" t="s">
        <v>13</v>
      </c>
      <c r="Z56" s="30"/>
      <c r="AA56" s="31"/>
      <c r="AB56" s="24" t="s">
        <v>14</v>
      </c>
      <c r="AC56" s="29" t="s">
        <v>15</v>
      </c>
      <c r="AD56" s="30"/>
      <c r="AE56" s="31"/>
      <c r="AF56" s="25" t="s">
        <v>16</v>
      </c>
    </row>
    <row r="57" spans="1:32" x14ac:dyDescent="0.25">
      <c r="A57" s="6" t="s">
        <v>29</v>
      </c>
      <c r="B57" s="7">
        <v>1</v>
      </c>
      <c r="C57" s="11">
        <v>1</v>
      </c>
      <c r="D57" s="11">
        <v>2</v>
      </c>
      <c r="E57" s="12">
        <v>4</v>
      </c>
      <c r="F57" s="11">
        <v>10</v>
      </c>
      <c r="G57" s="11">
        <v>5</v>
      </c>
      <c r="H57" s="12">
        <v>4</v>
      </c>
      <c r="I57" s="11">
        <v>2</v>
      </c>
      <c r="J57" s="11">
        <v>2</v>
      </c>
      <c r="K57" s="12">
        <v>1</v>
      </c>
      <c r="L57" s="13">
        <v>1</v>
      </c>
      <c r="M57" s="13">
        <f t="shared" ref="M57:N63" si="109">SUM(D57+J57)/2</f>
        <v>2</v>
      </c>
      <c r="N57" s="14">
        <f t="shared" si="109"/>
        <v>2.5</v>
      </c>
      <c r="O57" s="13">
        <f>SUM(F57+L57)</f>
        <v>11</v>
      </c>
      <c r="P57" s="13">
        <f t="shared" ref="P57:Q63" si="110">SUM(G57+M57)</f>
        <v>7</v>
      </c>
      <c r="Q57" s="14">
        <f t="shared" si="110"/>
        <v>6.5</v>
      </c>
      <c r="R57" s="12">
        <f>R48</f>
        <v>7</v>
      </c>
      <c r="S57" s="14">
        <f>SUM(L57:N57)/3</f>
        <v>1.8333333333333333</v>
      </c>
      <c r="T57" s="14">
        <f>SUM(F57:H57)/3</f>
        <v>6.333333333333333</v>
      </c>
      <c r="U57" s="14">
        <f>SUM(O57:Q57)/3</f>
        <v>8.1666666666666661</v>
      </c>
      <c r="V57" s="14">
        <f>SUM(S57/U57)*100</f>
        <v>22.448979591836736</v>
      </c>
      <c r="W57" s="16">
        <f>SUM(T57/U57)*100</f>
        <v>77.551020408163268</v>
      </c>
      <c r="X57" s="17"/>
      <c r="Y57" s="9">
        <f>SUM(L57/O57)*100</f>
        <v>9.0909090909090917</v>
      </c>
      <c r="Z57" s="9">
        <f t="shared" ref="Z57:Z63" si="111">SUM(M57/P57)*100</f>
        <v>28.571428571428569</v>
      </c>
      <c r="AA57" s="22">
        <f t="shared" ref="AA57:AA63" si="112">SUM(N57/Q57)*100</f>
        <v>38.461538461538467</v>
      </c>
      <c r="AB57" s="22">
        <f>_xlfn.STDEV.P(Y57:AA57)</f>
        <v>12.201724752838219</v>
      </c>
      <c r="AC57" s="9">
        <f>SUM(F57/O57)*100</f>
        <v>90.909090909090907</v>
      </c>
      <c r="AD57" s="9">
        <f t="shared" ref="AD57:AD63" si="113">SUM(G57/P57)*100</f>
        <v>71.428571428571431</v>
      </c>
      <c r="AE57" s="22">
        <f t="shared" ref="AE57:AE63" si="114">SUM(H57/Q57)*100</f>
        <v>61.53846153846154</v>
      </c>
      <c r="AF57" s="9">
        <f>_xlfn.STDEV.P(AC57:AE57)</f>
        <v>12.201724752838256</v>
      </c>
    </row>
    <row r="58" spans="1:32" x14ac:dyDescent="0.25">
      <c r="B58" s="7">
        <v>2</v>
      </c>
      <c r="C58" s="11">
        <v>1</v>
      </c>
      <c r="D58" s="11">
        <v>1</v>
      </c>
      <c r="E58" s="12">
        <v>2</v>
      </c>
      <c r="F58" s="11">
        <v>82</v>
      </c>
      <c r="G58" s="11">
        <v>76</v>
      </c>
      <c r="H58" s="12">
        <v>74</v>
      </c>
      <c r="I58" s="11">
        <v>4</v>
      </c>
      <c r="J58" s="11">
        <v>2</v>
      </c>
      <c r="K58" s="12">
        <v>1</v>
      </c>
      <c r="L58" s="13">
        <f t="shared" ref="L58:L62" si="115">SUM(C58+I58)/2</f>
        <v>2.5</v>
      </c>
      <c r="M58" s="13">
        <f t="shared" si="109"/>
        <v>1.5</v>
      </c>
      <c r="N58" s="14">
        <f t="shared" si="109"/>
        <v>1.5</v>
      </c>
      <c r="O58" s="13">
        <f t="shared" ref="O58:O63" si="116">SUM(F58+L58)</f>
        <v>84.5</v>
      </c>
      <c r="P58" s="13">
        <f t="shared" si="110"/>
        <v>77.5</v>
      </c>
      <c r="Q58" s="14">
        <f t="shared" si="110"/>
        <v>75.5</v>
      </c>
      <c r="R58" s="12">
        <f t="shared" ref="R58:R63" si="117">R49</f>
        <v>6</v>
      </c>
      <c r="S58" s="14">
        <f t="shared" ref="S58:S63" si="118">SUM(L58:N58)/3</f>
        <v>1.8333333333333333</v>
      </c>
      <c r="T58" s="14">
        <f t="shared" ref="T58:T63" si="119">SUM(F58:H58)/3</f>
        <v>77.333333333333329</v>
      </c>
      <c r="U58" s="14">
        <f t="shared" ref="U58:U63" si="120">SUM(O58:Q58)/3</f>
        <v>79.166666666666671</v>
      </c>
      <c r="V58" s="14">
        <f t="shared" ref="V58:V63" si="121">SUM(S58/U58)*100</f>
        <v>2.3157894736842102</v>
      </c>
      <c r="W58" s="16">
        <f t="shared" ref="W58:W63" si="122">SUM(T58/U58)*100</f>
        <v>97.68421052631578</v>
      </c>
      <c r="X58" s="17"/>
      <c r="Y58" s="9">
        <f t="shared" ref="Y58:Y63" si="123">SUM(L58/O58)*100</f>
        <v>2.9585798816568047</v>
      </c>
      <c r="Z58" s="9">
        <f t="shared" si="111"/>
        <v>1.935483870967742</v>
      </c>
      <c r="AA58" s="10">
        <f t="shared" si="112"/>
        <v>1.9867549668874174</v>
      </c>
      <c r="AB58" s="10">
        <f t="shared" ref="AB58:AB63" si="124">_xlfn.STDEV.P(Y58:AA58)</f>
        <v>0.47067302136069117</v>
      </c>
      <c r="AC58" s="9">
        <f t="shared" ref="AC58:AC63" si="125">SUM(F58/O58)*100</f>
        <v>97.041420118343197</v>
      </c>
      <c r="AD58" s="9">
        <f t="shared" si="113"/>
        <v>98.064516129032256</v>
      </c>
      <c r="AE58" s="10">
        <f t="shared" si="114"/>
        <v>98.013245033112582</v>
      </c>
      <c r="AF58" s="9">
        <f t="shared" ref="AF58:AF63" si="126">_xlfn.STDEV.P(AC58:AE58)</f>
        <v>0.47067302136068884</v>
      </c>
    </row>
    <row r="59" spans="1:32" x14ac:dyDescent="0.25">
      <c r="B59" s="7">
        <v>3</v>
      </c>
      <c r="C59" s="11">
        <v>3</v>
      </c>
      <c r="D59" s="11">
        <v>2</v>
      </c>
      <c r="E59" s="12">
        <v>1</v>
      </c>
      <c r="F59" s="11">
        <v>38</v>
      </c>
      <c r="G59" s="11">
        <v>40</v>
      </c>
      <c r="H59" s="12">
        <v>41</v>
      </c>
      <c r="I59" s="11">
        <v>1</v>
      </c>
      <c r="J59" s="11">
        <v>1</v>
      </c>
      <c r="K59" s="12">
        <v>2</v>
      </c>
      <c r="L59" s="13">
        <f t="shared" si="115"/>
        <v>2</v>
      </c>
      <c r="M59" s="13">
        <f t="shared" si="109"/>
        <v>1.5</v>
      </c>
      <c r="N59" s="14">
        <f t="shared" si="109"/>
        <v>1.5</v>
      </c>
      <c r="O59" s="13">
        <f t="shared" si="116"/>
        <v>40</v>
      </c>
      <c r="P59" s="13">
        <f t="shared" si="110"/>
        <v>41.5</v>
      </c>
      <c r="Q59" s="14">
        <f t="shared" si="110"/>
        <v>42.5</v>
      </c>
      <c r="R59" s="12">
        <f t="shared" si="117"/>
        <v>6</v>
      </c>
      <c r="S59" s="14">
        <f t="shared" si="118"/>
        <v>1.6666666666666667</v>
      </c>
      <c r="T59" s="14">
        <f t="shared" si="119"/>
        <v>39.666666666666664</v>
      </c>
      <c r="U59" s="14">
        <f t="shared" si="120"/>
        <v>41.333333333333336</v>
      </c>
      <c r="V59" s="14">
        <f t="shared" si="121"/>
        <v>4.032258064516129</v>
      </c>
      <c r="W59" s="16">
        <f t="shared" si="122"/>
        <v>95.967741935483858</v>
      </c>
      <c r="X59" s="17"/>
      <c r="Y59" s="9">
        <f t="shared" si="123"/>
        <v>5</v>
      </c>
      <c r="Z59" s="9">
        <f t="shared" si="111"/>
        <v>3.6144578313253009</v>
      </c>
      <c r="AA59" s="10">
        <f t="shared" si="112"/>
        <v>3.5294117647058822</v>
      </c>
      <c r="AB59" s="10">
        <f t="shared" si="124"/>
        <v>0.67409113234938456</v>
      </c>
      <c r="AC59" s="9">
        <f t="shared" si="125"/>
        <v>95</v>
      </c>
      <c r="AD59" s="9">
        <f t="shared" si="113"/>
        <v>96.385542168674704</v>
      </c>
      <c r="AE59" s="10">
        <f t="shared" si="114"/>
        <v>96.470588235294116</v>
      </c>
      <c r="AF59" s="9">
        <f t="shared" si="126"/>
        <v>0.674091132349386</v>
      </c>
    </row>
    <row r="60" spans="1:32" x14ac:dyDescent="0.25">
      <c r="B60" s="7">
        <v>4</v>
      </c>
      <c r="C60" s="11">
        <v>4</v>
      </c>
      <c r="D60" s="11">
        <v>1</v>
      </c>
      <c r="E60" s="12">
        <v>1</v>
      </c>
      <c r="F60" s="11">
        <v>12</v>
      </c>
      <c r="G60" s="11">
        <v>19</v>
      </c>
      <c r="H60" s="12">
        <v>12</v>
      </c>
      <c r="I60" s="11">
        <v>1</v>
      </c>
      <c r="J60" s="11">
        <v>1</v>
      </c>
      <c r="K60" s="12">
        <v>1</v>
      </c>
      <c r="L60" s="13">
        <f t="shared" si="115"/>
        <v>2.5</v>
      </c>
      <c r="M60" s="13">
        <f t="shared" si="109"/>
        <v>1</v>
      </c>
      <c r="N60" s="14">
        <f t="shared" si="109"/>
        <v>1</v>
      </c>
      <c r="O60" s="13">
        <f t="shared" si="116"/>
        <v>14.5</v>
      </c>
      <c r="P60" s="13">
        <f t="shared" si="110"/>
        <v>20</v>
      </c>
      <c r="Q60" s="14">
        <f t="shared" si="110"/>
        <v>13</v>
      </c>
      <c r="R60" s="12">
        <f t="shared" si="117"/>
        <v>6</v>
      </c>
      <c r="S60" s="14">
        <f t="shared" si="118"/>
        <v>1.5</v>
      </c>
      <c r="T60" s="14">
        <f t="shared" si="119"/>
        <v>14.333333333333334</v>
      </c>
      <c r="U60" s="14">
        <f t="shared" si="120"/>
        <v>15.833333333333334</v>
      </c>
      <c r="V60" s="14">
        <f t="shared" si="121"/>
        <v>9.4736842105263168</v>
      </c>
      <c r="W60" s="16">
        <f t="shared" si="122"/>
        <v>90.526315789473685</v>
      </c>
      <c r="X60" s="17"/>
      <c r="Y60" s="9">
        <f t="shared" si="123"/>
        <v>17.241379310344829</v>
      </c>
      <c r="Z60" s="9">
        <f t="shared" si="111"/>
        <v>5</v>
      </c>
      <c r="AA60" s="10">
        <f t="shared" si="112"/>
        <v>7.6923076923076925</v>
      </c>
      <c r="AB60" s="10">
        <f t="shared" si="124"/>
        <v>5.2523503405216401</v>
      </c>
      <c r="AC60" s="9">
        <f t="shared" si="125"/>
        <v>82.758620689655174</v>
      </c>
      <c r="AD60" s="9">
        <f t="shared" si="113"/>
        <v>95</v>
      </c>
      <c r="AE60" s="10">
        <f t="shared" si="114"/>
        <v>92.307692307692307</v>
      </c>
      <c r="AF60" s="9">
        <f t="shared" si="126"/>
        <v>5.2523503405216374</v>
      </c>
    </row>
    <row r="61" spans="1:32" x14ac:dyDescent="0.25">
      <c r="B61" s="7">
        <v>5</v>
      </c>
      <c r="C61" s="11">
        <v>2</v>
      </c>
      <c r="D61" s="11">
        <v>1</v>
      </c>
      <c r="E61" s="12">
        <v>1</v>
      </c>
      <c r="F61" s="11">
        <v>7</v>
      </c>
      <c r="G61" s="11">
        <v>11</v>
      </c>
      <c r="H61" s="12">
        <v>7</v>
      </c>
      <c r="I61" s="11">
        <v>1</v>
      </c>
      <c r="J61" s="11">
        <v>3</v>
      </c>
      <c r="K61" s="12">
        <v>2</v>
      </c>
      <c r="L61" s="13">
        <f t="shared" si="115"/>
        <v>1.5</v>
      </c>
      <c r="M61" s="13">
        <f t="shared" si="109"/>
        <v>2</v>
      </c>
      <c r="N61" s="14">
        <f t="shared" si="109"/>
        <v>1.5</v>
      </c>
      <c r="O61" s="13">
        <f t="shared" si="116"/>
        <v>8.5</v>
      </c>
      <c r="P61" s="13">
        <f t="shared" si="110"/>
        <v>13</v>
      </c>
      <c r="Q61" s="14">
        <f t="shared" si="110"/>
        <v>8.5</v>
      </c>
      <c r="R61" s="12">
        <f t="shared" si="117"/>
        <v>5</v>
      </c>
      <c r="S61" s="14">
        <f t="shared" si="118"/>
        <v>1.6666666666666667</v>
      </c>
      <c r="T61" s="14">
        <f t="shared" si="119"/>
        <v>8.3333333333333339</v>
      </c>
      <c r="U61" s="14">
        <f t="shared" si="120"/>
        <v>10</v>
      </c>
      <c r="V61" s="14">
        <f t="shared" si="121"/>
        <v>16.666666666666668</v>
      </c>
      <c r="W61" s="16">
        <f t="shared" si="122"/>
        <v>83.333333333333343</v>
      </c>
      <c r="X61" s="17"/>
      <c r="Y61" s="9">
        <f t="shared" si="123"/>
        <v>17.647058823529413</v>
      </c>
      <c r="Z61" s="9">
        <f t="shared" si="111"/>
        <v>15.384615384615385</v>
      </c>
      <c r="AA61" s="10">
        <f t="shared" si="112"/>
        <v>17.647058823529413</v>
      </c>
      <c r="AB61" s="10">
        <f t="shared" si="124"/>
        <v>1.066526065138081</v>
      </c>
      <c r="AC61" s="9">
        <f t="shared" si="125"/>
        <v>82.35294117647058</v>
      </c>
      <c r="AD61" s="9">
        <f t="shared" si="113"/>
        <v>84.615384615384613</v>
      </c>
      <c r="AE61" s="10">
        <f t="shared" si="114"/>
        <v>82.35294117647058</v>
      </c>
      <c r="AF61" s="9">
        <f t="shared" si="126"/>
        <v>1.0665260651380837</v>
      </c>
    </row>
    <row r="62" spans="1:32" x14ac:dyDescent="0.25">
      <c r="B62" s="7">
        <v>6</v>
      </c>
      <c r="C62" s="11">
        <v>1</v>
      </c>
      <c r="D62" s="11">
        <v>1</v>
      </c>
      <c r="E62" s="12">
        <v>1</v>
      </c>
      <c r="F62" s="11">
        <v>37</v>
      </c>
      <c r="G62" s="11">
        <v>39</v>
      </c>
      <c r="H62" s="12">
        <v>30</v>
      </c>
      <c r="I62" s="11">
        <v>1</v>
      </c>
      <c r="J62" s="11">
        <v>2</v>
      </c>
      <c r="K62" s="12">
        <v>2</v>
      </c>
      <c r="L62" s="13">
        <f t="shared" si="115"/>
        <v>1</v>
      </c>
      <c r="M62" s="13">
        <f t="shared" si="109"/>
        <v>1.5</v>
      </c>
      <c r="N62" s="14">
        <f t="shared" si="109"/>
        <v>1.5</v>
      </c>
      <c r="O62" s="13">
        <f t="shared" si="116"/>
        <v>38</v>
      </c>
      <c r="P62" s="13">
        <f t="shared" si="110"/>
        <v>40.5</v>
      </c>
      <c r="Q62" s="14">
        <f t="shared" si="110"/>
        <v>31.5</v>
      </c>
      <c r="R62" s="12">
        <f t="shared" si="117"/>
        <v>5</v>
      </c>
      <c r="S62" s="14">
        <f t="shared" si="118"/>
        <v>1.3333333333333333</v>
      </c>
      <c r="T62" s="14">
        <f t="shared" si="119"/>
        <v>35.333333333333336</v>
      </c>
      <c r="U62" s="14">
        <f t="shared" si="120"/>
        <v>36.666666666666664</v>
      </c>
      <c r="V62" s="14">
        <f t="shared" si="121"/>
        <v>3.6363636363636362</v>
      </c>
      <c r="W62" s="16">
        <f t="shared" si="122"/>
        <v>96.363636363636374</v>
      </c>
      <c r="X62" s="17"/>
      <c r="Y62" s="9">
        <f t="shared" si="123"/>
        <v>2.6315789473684208</v>
      </c>
      <c r="Z62" s="9">
        <f t="shared" si="111"/>
        <v>3.7037037037037033</v>
      </c>
      <c r="AA62" s="10">
        <f t="shared" si="112"/>
        <v>4.7619047619047619</v>
      </c>
      <c r="AB62" s="10">
        <f t="shared" si="124"/>
        <v>0.86970806396966416</v>
      </c>
      <c r="AC62" s="9">
        <f t="shared" si="125"/>
        <v>97.368421052631575</v>
      </c>
      <c r="AD62" s="9">
        <f t="shared" si="113"/>
        <v>96.296296296296291</v>
      </c>
      <c r="AE62" s="10">
        <f t="shared" si="114"/>
        <v>95.238095238095227</v>
      </c>
      <c r="AF62" s="9">
        <f t="shared" si="126"/>
        <v>0.86970806396966738</v>
      </c>
    </row>
    <row r="63" spans="1:32" x14ac:dyDescent="0.25">
      <c r="B63" s="7">
        <v>7</v>
      </c>
      <c r="C63" s="11">
        <v>2</v>
      </c>
      <c r="D63" s="11">
        <v>2</v>
      </c>
      <c r="E63" s="12">
        <v>1</v>
      </c>
      <c r="F63" s="11">
        <v>40</v>
      </c>
      <c r="G63" s="11">
        <v>26</v>
      </c>
      <c r="H63" s="12">
        <v>32</v>
      </c>
      <c r="I63" s="11">
        <v>4</v>
      </c>
      <c r="J63" s="11">
        <v>5</v>
      </c>
      <c r="K63" s="12">
        <v>2</v>
      </c>
      <c r="L63" s="13">
        <f>SUM(C63+I63)/2</f>
        <v>3</v>
      </c>
      <c r="M63" s="13">
        <f t="shared" si="109"/>
        <v>3.5</v>
      </c>
      <c r="N63" s="14">
        <f t="shared" si="109"/>
        <v>1.5</v>
      </c>
      <c r="O63" s="13">
        <f t="shared" si="116"/>
        <v>43</v>
      </c>
      <c r="P63" s="13">
        <f t="shared" si="110"/>
        <v>29.5</v>
      </c>
      <c r="Q63" s="14">
        <f t="shared" si="110"/>
        <v>33.5</v>
      </c>
      <c r="R63" s="12">
        <f t="shared" si="117"/>
        <v>5</v>
      </c>
      <c r="S63" s="14">
        <f t="shared" si="118"/>
        <v>2.6666666666666665</v>
      </c>
      <c r="T63" s="14">
        <f t="shared" si="119"/>
        <v>32.666666666666664</v>
      </c>
      <c r="U63" s="14">
        <f t="shared" si="120"/>
        <v>35.333333333333336</v>
      </c>
      <c r="V63" s="14">
        <f t="shared" si="121"/>
        <v>7.5471698113207548</v>
      </c>
      <c r="W63" s="16">
        <f t="shared" si="122"/>
        <v>92.452830188679229</v>
      </c>
      <c r="X63" s="17"/>
      <c r="Y63" s="9">
        <f t="shared" si="123"/>
        <v>6.9767441860465116</v>
      </c>
      <c r="Z63" s="9">
        <f t="shared" si="111"/>
        <v>11.864406779661017</v>
      </c>
      <c r="AA63" s="10">
        <f t="shared" si="112"/>
        <v>4.4776119402985071</v>
      </c>
      <c r="AB63" s="10">
        <f t="shared" si="124"/>
        <v>3.0677470127764326</v>
      </c>
      <c r="AC63" s="9">
        <f t="shared" si="125"/>
        <v>93.023255813953483</v>
      </c>
      <c r="AD63" s="9">
        <f t="shared" si="113"/>
        <v>88.135593220338976</v>
      </c>
      <c r="AE63" s="10">
        <f t="shared" si="114"/>
        <v>95.522388059701484</v>
      </c>
      <c r="AF63" s="9">
        <f t="shared" si="126"/>
        <v>3.0677470127764326</v>
      </c>
    </row>
    <row r="64" spans="1:32" x14ac:dyDescent="0.25">
      <c r="X64" s="17"/>
    </row>
  </sheetData>
  <mergeCells count="49">
    <mergeCell ref="AC2:AE2"/>
    <mergeCell ref="C11:E11"/>
    <mergeCell ref="F11:H11"/>
    <mergeCell ref="I11:K11"/>
    <mergeCell ref="L11:N11"/>
    <mergeCell ref="O11:Q11"/>
    <mergeCell ref="AC11:AE11"/>
    <mergeCell ref="C2:E2"/>
    <mergeCell ref="F2:H2"/>
    <mergeCell ref="I2:K2"/>
    <mergeCell ref="L2:N2"/>
    <mergeCell ref="O2:Q2"/>
    <mergeCell ref="Y2:AA2"/>
    <mergeCell ref="L20:N20"/>
    <mergeCell ref="O20:Q20"/>
    <mergeCell ref="C29:E29"/>
    <mergeCell ref="F29:H29"/>
    <mergeCell ref="I29:K29"/>
    <mergeCell ref="L29:N29"/>
    <mergeCell ref="O29:Q29"/>
    <mergeCell ref="Y11:AA11"/>
    <mergeCell ref="Y20:AA20"/>
    <mergeCell ref="Y56:AA56"/>
    <mergeCell ref="C38:E38"/>
    <mergeCell ref="F38:H38"/>
    <mergeCell ref="I38:K38"/>
    <mergeCell ref="L38:N38"/>
    <mergeCell ref="O38:Q38"/>
    <mergeCell ref="C47:E47"/>
    <mergeCell ref="F47:H47"/>
    <mergeCell ref="I47:K47"/>
    <mergeCell ref="L47:N47"/>
    <mergeCell ref="O47:Q47"/>
    <mergeCell ref="C20:E20"/>
    <mergeCell ref="F20:H20"/>
    <mergeCell ref="I20:K20"/>
    <mergeCell ref="C56:E56"/>
    <mergeCell ref="F56:H56"/>
    <mergeCell ref="I56:K56"/>
    <mergeCell ref="L56:N56"/>
    <mergeCell ref="O56:Q56"/>
    <mergeCell ref="AC56:AE56"/>
    <mergeCell ref="AC20:AE20"/>
    <mergeCell ref="Y29:AA29"/>
    <mergeCell ref="AC29:AE29"/>
    <mergeCell ref="Y38:AA38"/>
    <mergeCell ref="AC38:AE38"/>
    <mergeCell ref="Y47:AA47"/>
    <mergeCell ref="AC47:AE47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E5533-7C3B-4400-AE81-B551767DC346}">
  <dimension ref="A2:Y63"/>
  <sheetViews>
    <sheetView zoomScale="85" zoomScaleNormal="85" workbookViewId="0"/>
  </sheetViews>
  <sheetFormatPr defaultRowHeight="15" x14ac:dyDescent="0.25"/>
  <sheetData>
    <row r="2" spans="1:25" x14ac:dyDescent="0.25">
      <c r="A2" s="1" t="s">
        <v>0</v>
      </c>
      <c r="B2" s="2" t="s">
        <v>1</v>
      </c>
      <c r="C2" s="33" t="s">
        <v>2</v>
      </c>
      <c r="D2" s="33"/>
      <c r="E2" s="34"/>
      <c r="F2" s="33" t="s">
        <v>3</v>
      </c>
      <c r="G2" s="33"/>
      <c r="H2" s="34"/>
      <c r="I2" s="33" t="s">
        <v>4</v>
      </c>
      <c r="J2" s="33"/>
      <c r="K2" s="34"/>
      <c r="L2" s="33" t="s">
        <v>30</v>
      </c>
      <c r="M2" s="33"/>
      <c r="N2" s="34"/>
      <c r="O2" s="33" t="s">
        <v>6</v>
      </c>
      <c r="P2" s="33"/>
      <c r="Q2" s="34"/>
      <c r="R2" s="3" t="s">
        <v>31</v>
      </c>
      <c r="S2" s="3" t="s">
        <v>7</v>
      </c>
      <c r="T2" s="2" t="s">
        <v>8</v>
      </c>
      <c r="U2" s="2" t="s">
        <v>9</v>
      </c>
      <c r="V2" s="4" t="s">
        <v>10</v>
      </c>
      <c r="X2" s="2" t="s">
        <v>14</v>
      </c>
      <c r="Y2" s="4" t="s">
        <v>16</v>
      </c>
    </row>
    <row r="3" spans="1:25" x14ac:dyDescent="0.25">
      <c r="A3" s="6" t="s">
        <v>17</v>
      </c>
      <c r="B3" s="7">
        <v>1</v>
      </c>
      <c r="C3" s="26">
        <f>SUM(('Colonies (R2)'!C3)*(10^6))*20</f>
        <v>20000000</v>
      </c>
      <c r="D3" s="26">
        <f>SUM(('Colonies (R2)'!D3)*(10^6))*20</f>
        <v>20000000</v>
      </c>
      <c r="E3" s="27">
        <f>SUM(('Colonies (R2)'!E3)*(10^6))*20</f>
        <v>40000000</v>
      </c>
      <c r="F3" s="26">
        <f>SUM(('Colonies (R2)'!F3)*(10^6))*20</f>
        <v>0</v>
      </c>
      <c r="G3" s="26">
        <f>SUM(('Colonies (R2)'!G3)*(10^6))*20</f>
        <v>0</v>
      </c>
      <c r="H3" s="27">
        <f>SUM(('Colonies (R2)'!H3)*(10^6))*20</f>
        <v>0</v>
      </c>
      <c r="I3" s="26">
        <f>SUM(('Colonies (R2)'!I3)*(10^6))*20</f>
        <v>20000000</v>
      </c>
      <c r="J3" s="26">
        <f>SUM(('Colonies (R2)'!J3)*(10^6))*20</f>
        <v>40000000</v>
      </c>
      <c r="K3" s="27">
        <f>SUM(('Colonies (R2)'!K3)*(10^6))*20</f>
        <v>20000000</v>
      </c>
      <c r="L3" s="26">
        <f>SUM(('Colonies (R2)'!L3)*(10^6))*20</f>
        <v>20000000</v>
      </c>
      <c r="M3" s="26">
        <f>SUM(('Colonies (R2)'!M3)*(10^6))*20</f>
        <v>30000000</v>
      </c>
      <c r="N3" s="27">
        <f>SUM(('Colonies (R2)'!N3)*(10^6))*20</f>
        <v>30000000</v>
      </c>
      <c r="O3" s="26">
        <f>SUM(('Colonies (R2)'!O3)*(10^6))*20</f>
        <v>20000000</v>
      </c>
      <c r="P3" s="26">
        <f>SUM(('Colonies (R2)'!P3)*(10^6))*20</f>
        <v>30000000</v>
      </c>
      <c r="Q3" s="27">
        <f>SUM(('Colonies (R2)'!Q3)*(10^6))*20</f>
        <v>30000000</v>
      </c>
      <c r="R3" s="18" t="s">
        <v>32</v>
      </c>
      <c r="S3" s="12">
        <v>6</v>
      </c>
      <c r="T3" s="27">
        <f>SUM(L3:N3)/3</f>
        <v>26666666.666666668</v>
      </c>
      <c r="U3" s="27">
        <f>SUM(F3:H3)/3</f>
        <v>0</v>
      </c>
      <c r="V3" s="26">
        <f>SUM(O3:Q3)/3</f>
        <v>26666666.666666668</v>
      </c>
      <c r="W3" s="8"/>
      <c r="X3" s="27">
        <f>_xlfn.STDEV.P(L3:N3)</f>
        <v>4714045.207910317</v>
      </c>
      <c r="Y3" s="26">
        <f>_xlfn.STDEV.P(F3:H3)</f>
        <v>0</v>
      </c>
    </row>
    <row r="4" spans="1:25" x14ac:dyDescent="0.25">
      <c r="A4" s="1"/>
      <c r="B4" s="7">
        <v>2</v>
      </c>
      <c r="C4" s="26">
        <f>SUM(('Colonies (R2)'!C4)*(10^5))*20</f>
        <v>60000000</v>
      </c>
      <c r="D4" s="26">
        <f>SUM(('Colonies (R2)'!D4)*(10^5))*20</f>
        <v>68000000</v>
      </c>
      <c r="E4" s="28">
        <f>SUM(('Colonies (R2)'!E4)*(10^5))*20</f>
        <v>112000000</v>
      </c>
      <c r="F4" s="26">
        <f>SUM(('Colonies (R2)'!F4)*(10^5))*20</f>
        <v>0</v>
      </c>
      <c r="G4" s="26">
        <f>SUM(('Colonies (R2)'!G4)*(10^5))*20</f>
        <v>0</v>
      </c>
      <c r="H4" s="28">
        <f>SUM(('Colonies (R2)'!H4)*(10^5))*20</f>
        <v>0</v>
      </c>
      <c r="I4" s="26">
        <f>SUM(('Colonies (R2)'!I4)*(10^5))*20</f>
        <v>94000000</v>
      </c>
      <c r="J4" s="26">
        <f>SUM(('Colonies (R2)'!J4)*(10^5))*20</f>
        <v>92000000</v>
      </c>
      <c r="K4" s="28">
        <f>SUM(('Colonies (R2)'!K4)*(10^5))*20</f>
        <v>94000000</v>
      </c>
      <c r="L4" s="26">
        <f>SUM(('Colonies (R2)'!L4)*(10^5))*20</f>
        <v>77000000</v>
      </c>
      <c r="M4" s="26">
        <f>SUM(('Colonies (R2)'!M4)*(10^5))*20</f>
        <v>80000000</v>
      </c>
      <c r="N4" s="28">
        <f>SUM(('Colonies (R2)'!N4)*(10^5))*20</f>
        <v>103000000</v>
      </c>
      <c r="O4" s="26">
        <f>SUM(('Colonies (R2)'!O4)*(10^5))*20</f>
        <v>77000000</v>
      </c>
      <c r="P4" s="26">
        <f>SUM(('Colonies (R2)'!P4)*(10^5))*20</f>
        <v>80000000</v>
      </c>
      <c r="Q4" s="28">
        <f>SUM(('Colonies (R2)'!Q4)*(10^5))*20</f>
        <v>103000000</v>
      </c>
      <c r="R4" s="7" t="s">
        <v>32</v>
      </c>
      <c r="S4" s="12">
        <v>5</v>
      </c>
      <c r="T4" s="28">
        <f t="shared" ref="T4:T9" si="0">SUM(L4:N4)/3</f>
        <v>86666666.666666672</v>
      </c>
      <c r="U4" s="28">
        <f t="shared" ref="U4:U9" si="1">SUM(F4:H4)/3</f>
        <v>0</v>
      </c>
      <c r="V4" s="26">
        <f t="shared" ref="V4:V9" si="2">SUM(O4:Q4)/3</f>
        <v>86666666.666666672</v>
      </c>
      <c r="W4" s="8"/>
      <c r="X4" s="28">
        <f t="shared" ref="X4:X9" si="3">_xlfn.STDEV.P(L4:N4)</f>
        <v>11614167.593456231</v>
      </c>
      <c r="Y4" s="26">
        <f t="shared" ref="Y4:Y9" si="4">_xlfn.STDEV.P(F4:H4)</f>
        <v>0</v>
      </c>
    </row>
    <row r="5" spans="1:25" x14ac:dyDescent="0.25">
      <c r="A5" s="1"/>
      <c r="B5" s="7">
        <v>3</v>
      </c>
      <c r="C5" s="26">
        <f>SUM(('Colonies (R2)'!C5)*(10^5))*20</f>
        <v>96000000</v>
      </c>
      <c r="D5" s="26">
        <f>SUM(('Colonies (R2)'!D5)*(10^5))*20</f>
        <v>44000000</v>
      </c>
      <c r="E5" s="28">
        <f>SUM(('Colonies (R2)'!E5)*(10^5))*20</f>
        <v>68000000</v>
      </c>
      <c r="F5" s="26">
        <f>SUM(('Colonies (R2)'!F5)*(10^5))*20</f>
        <v>0</v>
      </c>
      <c r="G5" s="26">
        <f>SUM(('Colonies (R2)'!G5)*(10^5))*20</f>
        <v>0</v>
      </c>
      <c r="H5" s="28">
        <f>SUM(('Colonies (R2)'!H5)*(10^5))*20</f>
        <v>0</v>
      </c>
      <c r="I5" s="26">
        <f>SUM(('Colonies (R2)'!I5)*(10^5))*20</f>
        <v>124000000</v>
      </c>
      <c r="J5" s="26">
        <f>SUM(('Colonies (R2)'!J5)*(10^5))*20</f>
        <v>80000000</v>
      </c>
      <c r="K5" s="28">
        <f>SUM(('Colonies (R2)'!K5)*(10^5))*20</f>
        <v>88000000</v>
      </c>
      <c r="L5" s="26">
        <f>SUM(('Colonies (R2)'!L5)*(10^5))*20</f>
        <v>110000000</v>
      </c>
      <c r="M5" s="26">
        <f>SUM(('Colonies (R2)'!M5)*(10^5))*20</f>
        <v>62000000</v>
      </c>
      <c r="N5" s="28">
        <f>SUM(('Colonies (R2)'!N5)*(10^5))*20</f>
        <v>78000000</v>
      </c>
      <c r="O5" s="26">
        <f>SUM(('Colonies (R2)'!O5)*(10^5))*20</f>
        <v>110000000</v>
      </c>
      <c r="P5" s="26">
        <f>SUM(('Colonies (R2)'!P5)*(10^5))*20</f>
        <v>62000000</v>
      </c>
      <c r="Q5" s="28">
        <f>SUM(('Colonies (R2)'!Q5)*(10^5))*20</f>
        <v>78000000</v>
      </c>
      <c r="R5" s="7" t="s">
        <v>32</v>
      </c>
      <c r="S5" s="12">
        <v>5</v>
      </c>
      <c r="T5" s="28">
        <f t="shared" si="0"/>
        <v>83333333.333333328</v>
      </c>
      <c r="U5" s="28">
        <f t="shared" si="1"/>
        <v>0</v>
      </c>
      <c r="V5" s="26">
        <f t="shared" si="2"/>
        <v>83333333.333333328</v>
      </c>
      <c r="W5" s="8"/>
      <c r="X5" s="28">
        <f t="shared" si="3"/>
        <v>19955506.062794354</v>
      </c>
      <c r="Y5" s="26">
        <f t="shared" si="4"/>
        <v>0</v>
      </c>
    </row>
    <row r="6" spans="1:25" x14ac:dyDescent="0.25">
      <c r="A6" s="1"/>
      <c r="B6" s="7">
        <v>4</v>
      </c>
      <c r="C6" s="26">
        <f>SUM(('Colonies (R2)'!C6)*(10^5))*20</f>
        <v>68000000</v>
      </c>
      <c r="D6" s="26">
        <f>SUM(('Colonies (R2)'!D6)*(10^5))*20</f>
        <v>50000000</v>
      </c>
      <c r="E6" s="28">
        <f>SUM(('Colonies (R2)'!E6)*(10^5))*20</f>
        <v>72000000</v>
      </c>
      <c r="F6" s="26">
        <f>SUM(('Colonies (R2)'!F6)*(10^5))*20</f>
        <v>0</v>
      </c>
      <c r="G6" s="26">
        <f>SUM(('Colonies (R2)'!G6)*(10^5))*20</f>
        <v>0</v>
      </c>
      <c r="H6" s="28">
        <f>SUM(('Colonies (R2)'!H6)*(10^5))*20</f>
        <v>0</v>
      </c>
      <c r="I6" s="26">
        <f>SUM(('Colonies (R2)'!I6)*(10^5))*20</f>
        <v>104000000</v>
      </c>
      <c r="J6" s="26">
        <f>SUM(('Colonies (R2)'!J6)*(10^5))*20</f>
        <v>108000000</v>
      </c>
      <c r="K6" s="28">
        <f>SUM(('Colonies (R2)'!K6)*(10^5))*20</f>
        <v>94000000</v>
      </c>
      <c r="L6" s="26">
        <f>SUM(('Colonies (R2)'!L6)*(10^5))*20</f>
        <v>86000000</v>
      </c>
      <c r="M6" s="26">
        <f>SUM(('Colonies (R2)'!M6)*(10^5))*20</f>
        <v>79000000</v>
      </c>
      <c r="N6" s="28">
        <f>SUM(('Colonies (R2)'!N6)*(10^5))*20</f>
        <v>83000000</v>
      </c>
      <c r="O6" s="26">
        <f>SUM(('Colonies (R2)'!O6)*(10^5))*20</f>
        <v>86000000</v>
      </c>
      <c r="P6" s="26">
        <f>SUM(('Colonies (R2)'!P6)*(10^5))*20</f>
        <v>79000000</v>
      </c>
      <c r="Q6" s="28">
        <f>SUM(('Colonies (R2)'!Q6)*(10^5))*20</f>
        <v>83000000</v>
      </c>
      <c r="R6" s="7" t="s">
        <v>32</v>
      </c>
      <c r="S6" s="12">
        <v>5</v>
      </c>
      <c r="T6" s="28">
        <f t="shared" si="0"/>
        <v>82666666.666666672</v>
      </c>
      <c r="U6" s="28">
        <f t="shared" si="1"/>
        <v>0</v>
      </c>
      <c r="V6" s="26">
        <f t="shared" si="2"/>
        <v>82666666.666666672</v>
      </c>
      <c r="W6" s="8"/>
      <c r="X6" s="28">
        <f t="shared" si="3"/>
        <v>2867441.7556808759</v>
      </c>
      <c r="Y6" s="26">
        <f t="shared" si="4"/>
        <v>0</v>
      </c>
    </row>
    <row r="7" spans="1:25" x14ac:dyDescent="0.25">
      <c r="A7" s="1"/>
      <c r="B7" s="7">
        <v>5</v>
      </c>
      <c r="C7" s="26">
        <f>SUM(('Colonies (R2)'!C7)*(10^5))*20</f>
        <v>46000000</v>
      </c>
      <c r="D7" s="26">
        <f>SUM(('Colonies (R2)'!D7)*(10^5))*20</f>
        <v>46000000</v>
      </c>
      <c r="E7" s="28">
        <f>SUM(('Colonies (R2)'!E7)*(10^5))*20</f>
        <v>56000000</v>
      </c>
      <c r="F7" s="26">
        <f>SUM(('Colonies (R2)'!F7)*(10^5))*20</f>
        <v>0</v>
      </c>
      <c r="G7" s="26">
        <f>SUM(('Colonies (R2)'!G7)*(10^5))*20</f>
        <v>0</v>
      </c>
      <c r="H7" s="28">
        <f>SUM(('Colonies (R2)'!H7)*(10^5))*20</f>
        <v>0</v>
      </c>
      <c r="I7" s="26">
        <f>SUM(('Colonies (R2)'!I7)*(10^5))*20</f>
        <v>98000000</v>
      </c>
      <c r="J7" s="26">
        <f>SUM(('Colonies (R2)'!J7)*(10^5))*20</f>
        <v>92000000</v>
      </c>
      <c r="K7" s="28">
        <f>SUM(('Colonies (R2)'!K7)*(10^5))*20</f>
        <v>92000000</v>
      </c>
      <c r="L7" s="26">
        <f>SUM(('Colonies (R2)'!L7)*(10^5))*20</f>
        <v>72000000</v>
      </c>
      <c r="M7" s="26">
        <f>SUM(('Colonies (R2)'!M7)*(10^5))*20</f>
        <v>69000000</v>
      </c>
      <c r="N7" s="28">
        <f>SUM(('Colonies (R2)'!N7)*(10^5))*20</f>
        <v>74000000</v>
      </c>
      <c r="O7" s="26">
        <f>SUM(('Colonies (R2)'!O7)*(10^5))*20</f>
        <v>72000000</v>
      </c>
      <c r="P7" s="26">
        <f>SUM(('Colonies (R2)'!P7)*(10^5))*20</f>
        <v>69000000</v>
      </c>
      <c r="Q7" s="28">
        <f>SUM(('Colonies (R2)'!Q7)*(10^5))*20</f>
        <v>74000000</v>
      </c>
      <c r="R7" s="7" t="s">
        <v>32</v>
      </c>
      <c r="S7" s="12">
        <v>5</v>
      </c>
      <c r="T7" s="28">
        <f t="shared" si="0"/>
        <v>71666666.666666672</v>
      </c>
      <c r="U7" s="28">
        <f t="shared" si="1"/>
        <v>0</v>
      </c>
      <c r="V7" s="26">
        <f t="shared" si="2"/>
        <v>71666666.666666672</v>
      </c>
      <c r="W7" s="8"/>
      <c r="X7" s="28">
        <f t="shared" si="3"/>
        <v>2054804.6676563255</v>
      </c>
      <c r="Y7" s="26">
        <f t="shared" si="4"/>
        <v>0</v>
      </c>
    </row>
    <row r="8" spans="1:25" x14ac:dyDescent="0.25">
      <c r="A8" s="1"/>
      <c r="B8" s="7">
        <v>6</v>
      </c>
      <c r="C8" s="26">
        <f>SUM(('Colonies (R2)'!C8)*(10^5))*20</f>
        <v>220000000</v>
      </c>
      <c r="D8" s="26">
        <f>SUM(('Colonies (R2)'!D8)*(10^5))*20</f>
        <v>102000000</v>
      </c>
      <c r="E8" s="28">
        <f>SUM(('Colonies (R2)'!E8)*(10^5))*20</f>
        <v>134000000</v>
      </c>
      <c r="F8" s="26">
        <f>SUM(('Colonies (R2)'!F8)*(10^5))*20</f>
        <v>0</v>
      </c>
      <c r="G8" s="26">
        <f>SUM(('Colonies (R2)'!G8)*(10^5))*20</f>
        <v>0</v>
      </c>
      <c r="H8" s="28">
        <f>SUM(('Colonies (R2)'!H8)*(10^5))*20</f>
        <v>0</v>
      </c>
      <c r="I8" s="26">
        <f>SUM(('Colonies (R2)'!I8)*(10^5))*20</f>
        <v>694000000</v>
      </c>
      <c r="J8" s="26">
        <f>SUM(('Colonies (R2)'!J8)*(10^5))*20</f>
        <v>612000000</v>
      </c>
      <c r="K8" s="28">
        <f>SUM(('Colonies (R2)'!K8)*(10^5))*20</f>
        <v>636000000</v>
      </c>
      <c r="L8" s="26">
        <f>SUM(('Colonies (R2)'!L8)*(10^5))*20</f>
        <v>457000000</v>
      </c>
      <c r="M8" s="26">
        <f>SUM(('Colonies (R2)'!M8)*(10^5))*20</f>
        <v>357000000</v>
      </c>
      <c r="N8" s="28">
        <f>SUM(('Colonies (R2)'!N8)*(10^5))*20</f>
        <v>385000000</v>
      </c>
      <c r="O8" s="26">
        <f>SUM(('Colonies (R2)'!O8)*(10^5))*20</f>
        <v>457000000</v>
      </c>
      <c r="P8" s="26">
        <f>SUM(('Colonies (R2)'!P8)*(10^5))*20</f>
        <v>357000000</v>
      </c>
      <c r="Q8" s="28">
        <f>SUM(('Colonies (R2)'!Q8)*(10^5))*20</f>
        <v>385000000</v>
      </c>
      <c r="R8" s="7" t="s">
        <v>32</v>
      </c>
      <c r="S8" s="12">
        <v>5</v>
      </c>
      <c r="T8" s="28">
        <f t="shared" si="0"/>
        <v>399666666.66666669</v>
      </c>
      <c r="U8" s="28">
        <f t="shared" si="1"/>
        <v>0</v>
      </c>
      <c r="V8" s="26">
        <f t="shared" si="2"/>
        <v>399666666.66666669</v>
      </c>
      <c r="W8" s="8"/>
      <c r="X8" s="28">
        <f t="shared" si="3"/>
        <v>42121517.330483504</v>
      </c>
      <c r="Y8" s="26">
        <f t="shared" si="4"/>
        <v>0</v>
      </c>
    </row>
    <row r="9" spans="1:25" x14ac:dyDescent="0.25">
      <c r="A9" s="1"/>
      <c r="B9" s="7">
        <v>7</v>
      </c>
      <c r="C9" s="26">
        <f>SUM(('Colonies (R2)'!C9)*(10^5))*20</f>
        <v>524000000</v>
      </c>
      <c r="D9" s="26">
        <f>SUM(('Colonies (R2)'!D9)*(10^5))*20</f>
        <v>548000000</v>
      </c>
      <c r="E9" s="28">
        <f>SUM(('Colonies (R2)'!E9)*(10^5))*20</f>
        <v>442000000</v>
      </c>
      <c r="F9" s="26">
        <f>SUM(('Colonies (R2)'!F9)*(10^5))*20</f>
        <v>0</v>
      </c>
      <c r="G9" s="26">
        <f>SUM(('Colonies (R2)'!G9)*(10^5))*20</f>
        <v>0</v>
      </c>
      <c r="H9" s="28">
        <f>SUM(('Colonies (R2)'!H9)*(10^5))*20</f>
        <v>0</v>
      </c>
      <c r="I9" s="26">
        <f>SUM(('Colonies (R2)'!I9)*(10^5))*20</f>
        <v>20000000</v>
      </c>
      <c r="J9" s="26">
        <f>SUM(('Colonies (R2)'!J9)*(10^5))*20</f>
        <v>20000000</v>
      </c>
      <c r="K9" s="28">
        <f>SUM(('Colonies (R2)'!K9)*(10^5))*20</f>
        <v>16000000</v>
      </c>
      <c r="L9" s="26">
        <f>SUM(('Colonies (R2)'!L9)*(10^5))*20</f>
        <v>272000000</v>
      </c>
      <c r="M9" s="26">
        <f>SUM(('Colonies (R2)'!M9)*(10^5))*20</f>
        <v>284000000</v>
      </c>
      <c r="N9" s="28">
        <f>SUM(('Colonies (R2)'!N9)*(10^5))*20</f>
        <v>229000000</v>
      </c>
      <c r="O9" s="26">
        <f>SUM(('Colonies (R2)'!O9)*(10^5))*20</f>
        <v>272000000</v>
      </c>
      <c r="P9" s="26">
        <f>SUM(('Colonies (R2)'!P9)*(10^5))*20</f>
        <v>284000000</v>
      </c>
      <c r="Q9" s="28">
        <f>SUM(('Colonies (R2)'!Q9)*(10^5))*20</f>
        <v>229000000</v>
      </c>
      <c r="R9" s="7" t="s">
        <v>32</v>
      </c>
      <c r="S9" s="12">
        <v>5</v>
      </c>
      <c r="T9" s="28">
        <f t="shared" si="0"/>
        <v>261666666.66666666</v>
      </c>
      <c r="U9" s="28">
        <f t="shared" si="1"/>
        <v>0</v>
      </c>
      <c r="V9" s="26">
        <f t="shared" si="2"/>
        <v>261666666.66666666</v>
      </c>
      <c r="W9" s="8"/>
      <c r="X9" s="28">
        <f t="shared" si="3"/>
        <v>23612614.331233118</v>
      </c>
      <c r="Y9" s="26">
        <f t="shared" si="4"/>
        <v>0</v>
      </c>
    </row>
    <row r="10" spans="1:25" x14ac:dyDescent="0.25">
      <c r="A10" s="1"/>
    </row>
    <row r="11" spans="1:25" x14ac:dyDescent="0.25">
      <c r="A11" s="1" t="s">
        <v>18</v>
      </c>
      <c r="B11" s="2" t="s">
        <v>1</v>
      </c>
      <c r="C11" s="33" t="s">
        <v>2</v>
      </c>
      <c r="D11" s="33"/>
      <c r="E11" s="34"/>
      <c r="F11" s="33" t="s">
        <v>3</v>
      </c>
      <c r="G11" s="33"/>
      <c r="H11" s="34"/>
      <c r="I11" s="33" t="s">
        <v>4</v>
      </c>
      <c r="J11" s="33"/>
      <c r="K11" s="34"/>
      <c r="L11" s="33" t="s">
        <v>30</v>
      </c>
      <c r="M11" s="33"/>
      <c r="N11" s="34"/>
      <c r="O11" s="33" t="s">
        <v>6</v>
      </c>
      <c r="P11" s="33"/>
      <c r="Q11" s="34"/>
      <c r="R11" s="3" t="s">
        <v>31</v>
      </c>
      <c r="S11" s="3" t="s">
        <v>7</v>
      </c>
      <c r="T11" s="2" t="s">
        <v>8</v>
      </c>
      <c r="U11" s="2" t="s">
        <v>9</v>
      </c>
      <c r="V11" s="4" t="s">
        <v>10</v>
      </c>
      <c r="X11" s="2" t="s">
        <v>14</v>
      </c>
      <c r="Y11" s="4" t="s">
        <v>16</v>
      </c>
    </row>
    <row r="12" spans="1:25" x14ac:dyDescent="0.25">
      <c r="A12" s="6" t="s">
        <v>19</v>
      </c>
      <c r="B12" s="7">
        <v>1</v>
      </c>
      <c r="C12" s="26">
        <f>SUM(('Colonies (R2)'!C12)*(10^6))*20</f>
        <v>0</v>
      </c>
      <c r="D12" s="26">
        <f>SUM(('Colonies (R2)'!D12)*(10^6))*20</f>
        <v>0</v>
      </c>
      <c r="E12" s="27">
        <f>SUM(('Colonies (R2)'!E12)*(10^6))*20</f>
        <v>0</v>
      </c>
      <c r="F12" s="26">
        <f>SUM(('Colonies (R2)'!F12)*(10^6))*20</f>
        <v>80000000</v>
      </c>
      <c r="G12" s="26">
        <f>SUM(('Colonies (R2)'!G12)*(10^6))*20</f>
        <v>240000000</v>
      </c>
      <c r="H12" s="27">
        <f>SUM(('Colonies (R2)'!H12)*(10^6))*20</f>
        <v>160000000</v>
      </c>
      <c r="I12" s="26">
        <f>SUM(('Colonies (R2)'!I12)*(10^6))*20</f>
        <v>0</v>
      </c>
      <c r="J12" s="26">
        <f>SUM(('Colonies (R2)'!J12)*(10^6))*20</f>
        <v>0</v>
      </c>
      <c r="K12" s="27">
        <f>SUM(('Colonies (R2)'!K12)*(10^6))*20</f>
        <v>0</v>
      </c>
      <c r="L12" s="26">
        <f>SUM(('Colonies (R2)'!L12)*(10^6))*20</f>
        <v>0</v>
      </c>
      <c r="M12" s="26">
        <f>SUM(('Colonies (R2)'!M12)*(10^6))*20</f>
        <v>0</v>
      </c>
      <c r="N12" s="27">
        <f>SUM(('Colonies (R2)'!N12)*(10^6))*20</f>
        <v>0</v>
      </c>
      <c r="O12" s="26">
        <f>SUM(('Colonies (R2)'!O12)*(10^6))*20</f>
        <v>80000000</v>
      </c>
      <c r="P12" s="26">
        <f>SUM(('Colonies (R2)'!P12)*(10^6))*20</f>
        <v>240000000</v>
      </c>
      <c r="Q12" s="27">
        <f>SUM(('Colonies (R2)'!Q12)*(10^6))*20</f>
        <v>160000000</v>
      </c>
      <c r="R12" s="18" t="s">
        <v>32</v>
      </c>
      <c r="S12" s="12">
        <v>6</v>
      </c>
      <c r="T12" s="27">
        <f>SUM(L12:N12)/3</f>
        <v>0</v>
      </c>
      <c r="U12" s="27">
        <f>SUM(F12:H12)/3</f>
        <v>160000000</v>
      </c>
      <c r="V12" s="26">
        <f>SUM(O12:Q12)/3</f>
        <v>160000000</v>
      </c>
      <c r="W12" s="8"/>
      <c r="X12" s="27">
        <f>_xlfn.STDEV.P(L12:N12)</f>
        <v>0</v>
      </c>
      <c r="Y12" s="26">
        <f>_xlfn.STDEV.P(F12:H12)</f>
        <v>65319726.474218078</v>
      </c>
    </row>
    <row r="13" spans="1:25" x14ac:dyDescent="0.25">
      <c r="A13" s="1"/>
      <c r="B13" s="7">
        <v>2</v>
      </c>
      <c r="C13" s="26">
        <f>SUM(('Colonies (R2)'!C13)*(10^5))*20</f>
        <v>0</v>
      </c>
      <c r="D13" s="26">
        <f>SUM(('Colonies (R2)'!D13)*(10^5))*20</f>
        <v>0</v>
      </c>
      <c r="E13" s="28">
        <f>SUM(('Colonies (R2)'!E13)*(10^5))*20</f>
        <v>0</v>
      </c>
      <c r="F13" s="26">
        <f>SUM(('Colonies (R2)'!F13)*(10^5))*20</f>
        <v>156000000</v>
      </c>
      <c r="G13" s="26">
        <f>SUM(('Colonies (R2)'!G13)*(10^5))*20</f>
        <v>152000000</v>
      </c>
      <c r="H13" s="28">
        <f>SUM(('Colonies (R2)'!H13)*(10^5))*20</f>
        <v>118000000</v>
      </c>
      <c r="I13" s="26">
        <f>SUM(('Colonies (R2)'!I13)*(10^5))*20</f>
        <v>0</v>
      </c>
      <c r="J13" s="26">
        <f>SUM(('Colonies (R2)'!J13)*(10^5))*20</f>
        <v>0</v>
      </c>
      <c r="K13" s="28">
        <f>SUM(('Colonies (R2)'!K13)*(10^5))*20</f>
        <v>0</v>
      </c>
      <c r="L13" s="26">
        <f>SUM(('Colonies (R2)'!L13)*(10^5))*20</f>
        <v>0</v>
      </c>
      <c r="M13" s="26">
        <f>SUM(('Colonies (R2)'!M13)*(10^5))*20</f>
        <v>0</v>
      </c>
      <c r="N13" s="28">
        <f>SUM(('Colonies (R2)'!N13)*(10^5))*20</f>
        <v>0</v>
      </c>
      <c r="O13" s="26">
        <f>SUM(('Colonies (R2)'!O13)*(10^5))*20</f>
        <v>156000000</v>
      </c>
      <c r="P13" s="26">
        <f>SUM(('Colonies (R2)'!P13)*(10^5))*20</f>
        <v>152000000</v>
      </c>
      <c r="Q13" s="28">
        <f>SUM(('Colonies (R2)'!Q13)*(10^5))*20</f>
        <v>118000000</v>
      </c>
      <c r="R13" s="7" t="s">
        <v>32</v>
      </c>
      <c r="S13" s="12">
        <v>5</v>
      </c>
      <c r="T13" s="28">
        <f t="shared" ref="T13:T18" si="5">SUM(L13:N13)/3</f>
        <v>0</v>
      </c>
      <c r="U13" s="28">
        <f t="shared" ref="U13:U18" si="6">SUM(F13:H13)/3</f>
        <v>142000000</v>
      </c>
      <c r="V13" s="26">
        <f t="shared" ref="V13:V18" si="7">SUM(O13:Q13)/3</f>
        <v>142000000</v>
      </c>
      <c r="W13" s="8"/>
      <c r="X13" s="28">
        <f t="shared" ref="X13:X18" si="8">_xlfn.STDEV.P(L13:N13)</f>
        <v>0</v>
      </c>
      <c r="Y13" s="26">
        <f t="shared" ref="Y13:Y18" si="9">_xlfn.STDEV.P(F13:H13)</f>
        <v>17048949.136725895</v>
      </c>
    </row>
    <row r="14" spans="1:25" x14ac:dyDescent="0.25">
      <c r="A14" s="1"/>
      <c r="B14" s="7">
        <v>3</v>
      </c>
      <c r="C14" s="26">
        <f>SUM(('Colonies (R2)'!C14)*(10^5))*20</f>
        <v>0</v>
      </c>
      <c r="D14" s="26">
        <f>SUM(('Colonies (R2)'!D14)*(10^5))*20</f>
        <v>0</v>
      </c>
      <c r="E14" s="28">
        <f>SUM(('Colonies (R2)'!E14)*(10^5))*20</f>
        <v>0</v>
      </c>
      <c r="F14" s="26">
        <f>SUM(('Colonies (R2)'!F14)*(10^5))*20</f>
        <v>68000000</v>
      </c>
      <c r="G14" s="26">
        <f>SUM(('Colonies (R2)'!G14)*(10^5))*20</f>
        <v>54000000</v>
      </c>
      <c r="H14" s="28">
        <f>SUM(('Colonies (R2)'!H14)*(10^5))*20</f>
        <v>44000000</v>
      </c>
      <c r="I14" s="26">
        <f>SUM(('Colonies (R2)'!I14)*(10^5))*20</f>
        <v>0</v>
      </c>
      <c r="J14" s="26">
        <f>SUM(('Colonies (R2)'!J14)*(10^5))*20</f>
        <v>0</v>
      </c>
      <c r="K14" s="28">
        <f>SUM(('Colonies (R2)'!K14)*(10^5))*20</f>
        <v>0</v>
      </c>
      <c r="L14" s="26">
        <f>SUM(('Colonies (R2)'!L14)*(10^5))*20</f>
        <v>0</v>
      </c>
      <c r="M14" s="26">
        <f>SUM(('Colonies (R2)'!M14)*(10^5))*20</f>
        <v>0</v>
      </c>
      <c r="N14" s="28">
        <f>SUM(('Colonies (R2)'!N14)*(10^5))*20</f>
        <v>0</v>
      </c>
      <c r="O14" s="26">
        <f>SUM(('Colonies (R2)'!O14)*(10^5))*20</f>
        <v>68000000</v>
      </c>
      <c r="P14" s="26">
        <f>SUM(('Colonies (R2)'!P14)*(10^5))*20</f>
        <v>54000000</v>
      </c>
      <c r="Q14" s="28">
        <f>SUM(('Colonies (R2)'!Q14)*(10^5))*20</f>
        <v>44000000</v>
      </c>
      <c r="R14" s="7" t="s">
        <v>32</v>
      </c>
      <c r="S14" s="12">
        <v>5</v>
      </c>
      <c r="T14" s="28">
        <f t="shared" si="5"/>
        <v>0</v>
      </c>
      <c r="U14" s="28">
        <f t="shared" si="6"/>
        <v>55333333.333333336</v>
      </c>
      <c r="V14" s="26">
        <f t="shared" si="7"/>
        <v>55333333.333333336</v>
      </c>
      <c r="W14" s="8"/>
      <c r="X14" s="28">
        <f t="shared" si="8"/>
        <v>0</v>
      </c>
      <c r="Y14" s="26">
        <f t="shared" si="9"/>
        <v>9843215.3734889347</v>
      </c>
    </row>
    <row r="15" spans="1:25" x14ac:dyDescent="0.25">
      <c r="A15" s="1"/>
      <c r="B15" s="7">
        <v>4</v>
      </c>
      <c r="C15" s="26">
        <f>SUM(('Colonies (R2)'!C15)*(10^5))*20</f>
        <v>0</v>
      </c>
      <c r="D15" s="26">
        <f>SUM(('Colonies (R2)'!D15)*(10^5))*20</f>
        <v>0</v>
      </c>
      <c r="E15" s="28">
        <f>SUM(('Colonies (R2)'!E15)*(10^5))*20</f>
        <v>0</v>
      </c>
      <c r="F15" s="26">
        <f>SUM(('Colonies (R2)'!F15)*(10^5))*20</f>
        <v>12000000</v>
      </c>
      <c r="G15" s="26">
        <f>SUM(('Colonies (R2)'!G15)*(10^5))*20</f>
        <v>18000000</v>
      </c>
      <c r="H15" s="28">
        <f>SUM(('Colonies (R2)'!H15)*(10^5))*20</f>
        <v>22000000</v>
      </c>
      <c r="I15" s="26">
        <f>SUM(('Colonies (R2)'!I15)*(10^5))*20</f>
        <v>0</v>
      </c>
      <c r="J15" s="26">
        <f>SUM(('Colonies (R2)'!J15)*(10^5))*20</f>
        <v>0</v>
      </c>
      <c r="K15" s="28">
        <f>SUM(('Colonies (R2)'!K15)*(10^5))*20</f>
        <v>0</v>
      </c>
      <c r="L15" s="26">
        <f>SUM(('Colonies (R2)'!L15)*(10^5))*20</f>
        <v>0</v>
      </c>
      <c r="M15" s="26">
        <f>SUM(('Colonies (R2)'!M15)*(10^5))*20</f>
        <v>0</v>
      </c>
      <c r="N15" s="28">
        <f>SUM(('Colonies (R2)'!N15)*(10^5))*20</f>
        <v>0</v>
      </c>
      <c r="O15" s="26">
        <f>SUM(('Colonies (R2)'!O15)*(10^5))*20</f>
        <v>12000000</v>
      </c>
      <c r="P15" s="26">
        <f>SUM(('Colonies (R2)'!P15)*(10^5))*20</f>
        <v>18000000</v>
      </c>
      <c r="Q15" s="28">
        <f>SUM(('Colonies (R2)'!Q15)*(10^5))*20</f>
        <v>22000000</v>
      </c>
      <c r="R15" s="7" t="s">
        <v>32</v>
      </c>
      <c r="S15" s="12">
        <v>5</v>
      </c>
      <c r="T15" s="28">
        <f t="shared" si="5"/>
        <v>0</v>
      </c>
      <c r="U15" s="28">
        <f t="shared" si="6"/>
        <v>17333333.333333332</v>
      </c>
      <c r="V15" s="26">
        <f t="shared" si="7"/>
        <v>17333333.333333332</v>
      </c>
      <c r="W15" s="8"/>
      <c r="X15" s="28">
        <f t="shared" si="8"/>
        <v>0</v>
      </c>
      <c r="Y15" s="26">
        <f t="shared" si="9"/>
        <v>4109609.335312651</v>
      </c>
    </row>
    <row r="16" spans="1:25" x14ac:dyDescent="0.25">
      <c r="A16" s="1"/>
      <c r="B16" s="7">
        <v>5</v>
      </c>
      <c r="C16" s="26">
        <f>SUM(('Colonies (R2)'!C16)*(10^5))*20</f>
        <v>0</v>
      </c>
      <c r="D16" s="26">
        <f>SUM(('Colonies (R2)'!D16)*(10^5))*20</f>
        <v>0</v>
      </c>
      <c r="E16" s="28">
        <f>SUM(('Colonies (R2)'!E16)*(10^5))*20</f>
        <v>0</v>
      </c>
      <c r="F16" s="26">
        <f>SUM(('Colonies (R2)'!F16)*(10^5))*20</f>
        <v>22000000</v>
      </c>
      <c r="G16" s="26">
        <f>SUM(('Colonies (R2)'!G16)*(10^5))*20</f>
        <v>18000000</v>
      </c>
      <c r="H16" s="28">
        <f>SUM(('Colonies (R2)'!H16)*(10^5))*20</f>
        <v>14000000</v>
      </c>
      <c r="I16" s="26">
        <f>SUM(('Colonies (R2)'!I16)*(10^5))*20</f>
        <v>0</v>
      </c>
      <c r="J16" s="26">
        <f>SUM(('Colonies (R2)'!J16)*(10^5))*20</f>
        <v>0</v>
      </c>
      <c r="K16" s="28">
        <f>SUM(('Colonies (R2)'!K16)*(10^5))*20</f>
        <v>0</v>
      </c>
      <c r="L16" s="26">
        <f>SUM(('Colonies (R2)'!L16)*(10^5))*20</f>
        <v>0</v>
      </c>
      <c r="M16" s="26">
        <f>SUM(('Colonies (R2)'!M16)*(10^5))*20</f>
        <v>0</v>
      </c>
      <c r="N16" s="28">
        <f>SUM(('Colonies (R2)'!N16)*(10^5))*20</f>
        <v>0</v>
      </c>
      <c r="O16" s="26">
        <f>SUM(('Colonies (R2)'!O16)*(10^5))*20</f>
        <v>22000000</v>
      </c>
      <c r="P16" s="26">
        <f>SUM(('Colonies (R2)'!P16)*(10^5))*20</f>
        <v>18000000</v>
      </c>
      <c r="Q16" s="28">
        <f>SUM(('Colonies (R2)'!Q16)*(10^5))*20</f>
        <v>14000000</v>
      </c>
      <c r="R16" s="7" t="s">
        <v>32</v>
      </c>
      <c r="S16" s="12">
        <v>5</v>
      </c>
      <c r="T16" s="28">
        <f t="shared" si="5"/>
        <v>0</v>
      </c>
      <c r="U16" s="28">
        <f t="shared" si="6"/>
        <v>18000000</v>
      </c>
      <c r="V16" s="26">
        <f t="shared" si="7"/>
        <v>18000000</v>
      </c>
      <c r="W16" s="8"/>
      <c r="X16" s="28">
        <f t="shared" si="8"/>
        <v>0</v>
      </c>
      <c r="Y16" s="26">
        <f t="shared" si="9"/>
        <v>3265986.323710904</v>
      </c>
    </row>
    <row r="17" spans="1:25" x14ac:dyDescent="0.25">
      <c r="A17" s="1"/>
      <c r="B17" s="7">
        <v>6</v>
      </c>
      <c r="C17" s="26">
        <f>SUM(('Colonies (R2)'!C17)*(10^5))*20</f>
        <v>0</v>
      </c>
      <c r="D17" s="26">
        <f>SUM(('Colonies (R2)'!D17)*(10^5))*20</f>
        <v>0</v>
      </c>
      <c r="E17" s="28">
        <f>SUM(('Colonies (R2)'!E17)*(10^5))*20</f>
        <v>0</v>
      </c>
      <c r="F17" s="26">
        <f>SUM(('Colonies (R2)'!F17)*(10^5))*20</f>
        <v>110000000</v>
      </c>
      <c r="G17" s="26">
        <f>SUM(('Colonies (R2)'!G17)*(10^5))*20</f>
        <v>106000000</v>
      </c>
      <c r="H17" s="28">
        <f>SUM(('Colonies (R2)'!H17)*(10^5))*20</f>
        <v>122000000</v>
      </c>
      <c r="I17" s="26">
        <f>SUM(('Colonies (R2)'!I17)*(10^5))*20</f>
        <v>0</v>
      </c>
      <c r="J17" s="26">
        <f>SUM(('Colonies (R2)'!J17)*(10^5))*20</f>
        <v>0</v>
      </c>
      <c r="K17" s="28">
        <f>SUM(('Colonies (R2)'!K17)*(10^5))*20</f>
        <v>0</v>
      </c>
      <c r="L17" s="26">
        <f>SUM(('Colonies (R2)'!L17)*(10^5))*20</f>
        <v>0</v>
      </c>
      <c r="M17" s="26">
        <f>SUM(('Colonies (R2)'!M17)*(10^5))*20</f>
        <v>0</v>
      </c>
      <c r="N17" s="28">
        <f>SUM(('Colonies (R2)'!N17)*(10^5))*20</f>
        <v>0</v>
      </c>
      <c r="O17" s="26">
        <f>SUM(('Colonies (R2)'!O17)*(10^5))*20</f>
        <v>110000000</v>
      </c>
      <c r="P17" s="26">
        <f>SUM(('Colonies (R2)'!P17)*(10^5))*20</f>
        <v>106000000</v>
      </c>
      <c r="Q17" s="28">
        <f>SUM(('Colonies (R2)'!Q17)*(10^5))*20</f>
        <v>122000000</v>
      </c>
      <c r="R17" s="7" t="s">
        <v>32</v>
      </c>
      <c r="S17" s="12">
        <v>5</v>
      </c>
      <c r="T17" s="28">
        <f t="shared" si="5"/>
        <v>0</v>
      </c>
      <c r="U17" s="28">
        <f t="shared" si="6"/>
        <v>112666666.66666667</v>
      </c>
      <c r="V17" s="26">
        <f t="shared" si="7"/>
        <v>112666666.66666667</v>
      </c>
      <c r="W17" s="8"/>
      <c r="X17" s="28">
        <f t="shared" si="8"/>
        <v>0</v>
      </c>
      <c r="Y17" s="26">
        <f t="shared" si="9"/>
        <v>6798692.6847903794</v>
      </c>
    </row>
    <row r="18" spans="1:25" x14ac:dyDescent="0.25">
      <c r="A18" s="1"/>
      <c r="B18" s="7">
        <v>7</v>
      </c>
      <c r="C18" s="26">
        <f>SUM(('Colonies (R2)'!C18)*(10^5))*20</f>
        <v>0</v>
      </c>
      <c r="D18" s="26">
        <f>SUM(('Colonies (R2)'!D18)*(10^5))*20</f>
        <v>0</v>
      </c>
      <c r="E18" s="28">
        <f>SUM(('Colonies (R2)'!E18)*(10^5))*20</f>
        <v>0</v>
      </c>
      <c r="F18" s="26">
        <f>SUM(('Colonies (R2)'!F18)*(10^5))*20</f>
        <v>42000000</v>
      </c>
      <c r="G18" s="26">
        <f>SUM(('Colonies (R2)'!G18)*(10^5))*20</f>
        <v>64000000</v>
      </c>
      <c r="H18" s="28">
        <f>SUM(('Colonies (R2)'!H18)*(10^5))*20</f>
        <v>68000000</v>
      </c>
      <c r="I18" s="26">
        <f>SUM(('Colonies (R2)'!I18)*(10^5))*20</f>
        <v>0</v>
      </c>
      <c r="J18" s="26">
        <f>SUM(('Colonies (R2)'!J18)*(10^5))*20</f>
        <v>0</v>
      </c>
      <c r="K18" s="28">
        <f>SUM(('Colonies (R2)'!K18)*(10^5))*20</f>
        <v>0</v>
      </c>
      <c r="L18" s="26">
        <f>SUM(('Colonies (R2)'!L18)*(10^5))*20</f>
        <v>0</v>
      </c>
      <c r="M18" s="26">
        <f>SUM(('Colonies (R2)'!M18)*(10^5))*20</f>
        <v>0</v>
      </c>
      <c r="N18" s="28">
        <f>SUM(('Colonies (R2)'!N18)*(10^5))*20</f>
        <v>0</v>
      </c>
      <c r="O18" s="26">
        <f>SUM(('Colonies (R2)'!O18)*(10^5))*20</f>
        <v>42000000</v>
      </c>
      <c r="P18" s="26">
        <f>SUM(('Colonies (R2)'!P18)*(10^5))*20</f>
        <v>64000000</v>
      </c>
      <c r="Q18" s="28">
        <f>SUM(('Colonies (R2)'!Q18)*(10^5))*20</f>
        <v>68000000</v>
      </c>
      <c r="R18" s="7" t="s">
        <v>32</v>
      </c>
      <c r="S18" s="12">
        <v>5</v>
      </c>
      <c r="T18" s="28">
        <f t="shared" si="5"/>
        <v>0</v>
      </c>
      <c r="U18" s="28">
        <f t="shared" si="6"/>
        <v>58000000</v>
      </c>
      <c r="V18" s="26">
        <f t="shared" si="7"/>
        <v>58000000</v>
      </c>
      <c r="W18" s="8"/>
      <c r="X18" s="28">
        <f t="shared" si="8"/>
        <v>0</v>
      </c>
      <c r="Y18" s="26">
        <f t="shared" si="9"/>
        <v>11430952.132988164</v>
      </c>
    </row>
    <row r="19" spans="1:25" x14ac:dyDescent="0.25">
      <c r="A19" s="1"/>
    </row>
    <row r="20" spans="1:25" x14ac:dyDescent="0.25">
      <c r="A20" s="1" t="s">
        <v>20</v>
      </c>
      <c r="B20" s="2" t="s">
        <v>1</v>
      </c>
      <c r="C20" s="33" t="s">
        <v>2</v>
      </c>
      <c r="D20" s="33"/>
      <c r="E20" s="34"/>
      <c r="F20" s="33" t="s">
        <v>3</v>
      </c>
      <c r="G20" s="33"/>
      <c r="H20" s="34"/>
      <c r="I20" s="33" t="s">
        <v>4</v>
      </c>
      <c r="J20" s="33"/>
      <c r="K20" s="34"/>
      <c r="L20" s="33" t="s">
        <v>30</v>
      </c>
      <c r="M20" s="33"/>
      <c r="N20" s="34"/>
      <c r="O20" s="33" t="s">
        <v>6</v>
      </c>
      <c r="P20" s="33"/>
      <c r="Q20" s="34"/>
      <c r="R20" s="3" t="s">
        <v>31</v>
      </c>
      <c r="S20" s="3" t="s">
        <v>7</v>
      </c>
      <c r="T20" s="2" t="s">
        <v>8</v>
      </c>
      <c r="U20" s="2" t="s">
        <v>9</v>
      </c>
      <c r="V20" s="4" t="s">
        <v>10</v>
      </c>
      <c r="X20" s="2" t="s">
        <v>14</v>
      </c>
      <c r="Y20" s="4" t="s">
        <v>16</v>
      </c>
    </row>
    <row r="21" spans="1:25" x14ac:dyDescent="0.25">
      <c r="A21" s="6" t="s">
        <v>21</v>
      </c>
      <c r="B21" s="7">
        <v>1</v>
      </c>
      <c r="C21" s="26">
        <f>SUM(('Colonies (R2)'!C21)*(10^6))*20</f>
        <v>20000000</v>
      </c>
      <c r="D21" s="26">
        <f>SUM(('Colonies (R2)'!D21)*(10^6))*20</f>
        <v>20000000</v>
      </c>
      <c r="E21" s="27">
        <f>SUM(('Colonies (R2)'!E21)*(10^6))*20</f>
        <v>40000000</v>
      </c>
      <c r="F21" s="26">
        <f>SUM(('Colonies (R2)'!F21)*(10^6))*20</f>
        <v>100000000</v>
      </c>
      <c r="G21" s="26">
        <f>SUM(('Colonies (R2)'!G21)*(10^6))*20</f>
        <v>140000000</v>
      </c>
      <c r="H21" s="27">
        <f>SUM(('Colonies (R2)'!H21)*(10^6))*20</f>
        <v>120000000</v>
      </c>
      <c r="I21" s="26">
        <f>SUM(('Colonies (R2)'!I21)*(10^6))*20</f>
        <v>20000000</v>
      </c>
      <c r="J21" s="26">
        <f>SUM(('Colonies (R2)'!J21)*(10^6))*20</f>
        <v>40000000</v>
      </c>
      <c r="K21" s="27">
        <f>SUM(('Colonies (R2)'!K21)*(10^6))*20</f>
        <v>20000000</v>
      </c>
      <c r="L21" s="26">
        <f>SUM(('Colonies (R2)'!L21)*(10^6))*20</f>
        <v>20000000</v>
      </c>
      <c r="M21" s="26">
        <f>SUM(('Colonies (R2)'!M21)*(10^6))*20</f>
        <v>30000000</v>
      </c>
      <c r="N21" s="27">
        <f>SUM(('Colonies (R2)'!N21)*(10^6))*20</f>
        <v>30000000</v>
      </c>
      <c r="O21" s="26">
        <f>SUM(('Colonies (R2)'!O21)*(10^6))*20</f>
        <v>120000000</v>
      </c>
      <c r="P21" s="26">
        <f>SUM(('Colonies (R2)'!P21)*(10^6))*20</f>
        <v>170000000</v>
      </c>
      <c r="Q21" s="27">
        <f>SUM(('Colonies (R2)'!Q21)*(10^6))*20</f>
        <v>150000000</v>
      </c>
      <c r="R21" s="18" t="s">
        <v>32</v>
      </c>
      <c r="S21" s="12">
        <v>6</v>
      </c>
      <c r="T21" s="27">
        <f>SUM(L21:N21)/3</f>
        <v>26666666.666666668</v>
      </c>
      <c r="U21" s="27">
        <f>SUM(F21:H21)/3</f>
        <v>120000000</v>
      </c>
      <c r="V21" s="26">
        <f>SUM(O21:Q21)/3</f>
        <v>146666666.66666666</v>
      </c>
      <c r="W21" s="8"/>
      <c r="X21" s="27">
        <f>_xlfn.STDEV.P(L21:N21)</f>
        <v>4714045.207910317</v>
      </c>
      <c r="Y21" s="26">
        <f>_xlfn.STDEV.P(F21:H21)</f>
        <v>16329931.618554519</v>
      </c>
    </row>
    <row r="22" spans="1:25" x14ac:dyDescent="0.25">
      <c r="A22" s="1"/>
      <c r="B22" s="7">
        <v>2</v>
      </c>
      <c r="C22" s="26">
        <f>SUM(('Colonies (R2)'!C22)*(10^5))*20</f>
        <v>4000000</v>
      </c>
      <c r="D22" s="26">
        <f>SUM(('Colonies (R2)'!D22)*(10^5))*20</f>
        <v>4000000</v>
      </c>
      <c r="E22" s="28">
        <f>SUM(('Colonies (R2)'!E22)*(10^5))*20</f>
        <v>4000000</v>
      </c>
      <c r="F22" s="26">
        <f>SUM(('Colonies (R2)'!F22)*(10^5))*20</f>
        <v>156000000</v>
      </c>
      <c r="G22" s="26">
        <f>SUM(('Colonies (R2)'!G22)*(10^5))*20</f>
        <v>144000000</v>
      </c>
      <c r="H22" s="28">
        <f>SUM(('Colonies (R2)'!H22)*(10^5))*20</f>
        <v>152000000</v>
      </c>
      <c r="I22" s="26">
        <f>SUM(('Colonies (R2)'!I22)*(10^5))*20</f>
        <v>4000000</v>
      </c>
      <c r="J22" s="26">
        <f>SUM(('Colonies (R2)'!J22)*(10^5))*20</f>
        <v>12000000</v>
      </c>
      <c r="K22" s="28">
        <f>SUM(('Colonies (R2)'!K22)*(10^5))*20</f>
        <v>4000000</v>
      </c>
      <c r="L22" s="26">
        <f>SUM(('Colonies (R2)'!L22)*(10^5))*20</f>
        <v>4000000</v>
      </c>
      <c r="M22" s="26">
        <f>SUM(('Colonies (R2)'!M22)*(10^5))*20</f>
        <v>8000000</v>
      </c>
      <c r="N22" s="28">
        <f>SUM(('Colonies (R2)'!N22)*(10^5))*20</f>
        <v>4000000</v>
      </c>
      <c r="O22" s="26">
        <f>SUM(('Colonies (R2)'!O22)*(10^5))*20</f>
        <v>160000000</v>
      </c>
      <c r="P22" s="26">
        <f>SUM(('Colonies (R2)'!P22)*(10^5))*20</f>
        <v>152000000</v>
      </c>
      <c r="Q22" s="28">
        <f>SUM(('Colonies (R2)'!Q22)*(10^5))*20</f>
        <v>156000000</v>
      </c>
      <c r="R22" s="7" t="s">
        <v>32</v>
      </c>
      <c r="S22" s="12">
        <v>5</v>
      </c>
      <c r="T22" s="28">
        <f t="shared" ref="T22:T27" si="10">SUM(L22:N22)/3</f>
        <v>5333333.333333333</v>
      </c>
      <c r="U22" s="28">
        <f t="shared" ref="U22:U27" si="11">SUM(F22:H22)/3</f>
        <v>150666666.66666666</v>
      </c>
      <c r="V22" s="26">
        <f t="shared" ref="V22:V27" si="12">SUM(O22:Q22)/3</f>
        <v>156000000</v>
      </c>
      <c r="W22" s="8"/>
      <c r="X22" s="28">
        <f t="shared" ref="X22:X27" si="13">_xlfn.STDEV.P(L22:N22)</f>
        <v>1885618.0831641268</v>
      </c>
      <c r="Y22" s="26">
        <f t="shared" ref="Y22:Y27" si="14">_xlfn.STDEV.P(F22:H22)</f>
        <v>4988876.5156985885</v>
      </c>
    </row>
    <row r="23" spans="1:25" x14ac:dyDescent="0.25">
      <c r="A23" s="1"/>
      <c r="B23" s="7">
        <v>3</v>
      </c>
      <c r="C23" s="26">
        <f>SUM(('Colonies (R2)'!C23)*(10^5))*20</f>
        <v>4000000</v>
      </c>
      <c r="D23" s="26">
        <f>SUM(('Colonies (R2)'!D23)*(10^5))*20</f>
        <v>8000000</v>
      </c>
      <c r="E23" s="28">
        <f>SUM(('Colonies (R2)'!E23)*(10^5))*20</f>
        <v>6000000</v>
      </c>
      <c r="F23" s="26">
        <f>SUM(('Colonies (R2)'!F23)*(10^5))*20</f>
        <v>44000000</v>
      </c>
      <c r="G23" s="26">
        <f>SUM(('Colonies (R2)'!G23)*(10^5))*20</f>
        <v>60000000</v>
      </c>
      <c r="H23" s="28">
        <f>SUM(('Colonies (R2)'!H23)*(10^5))*20</f>
        <v>56000000</v>
      </c>
      <c r="I23" s="26">
        <f>SUM(('Colonies (R2)'!I23)*(10^5))*20</f>
        <v>0</v>
      </c>
      <c r="J23" s="26">
        <f>SUM(('Colonies (R2)'!J23)*(10^5))*20</f>
        <v>2000000</v>
      </c>
      <c r="K23" s="28">
        <f>SUM(('Colonies (R2)'!K23)*(10^5))*20</f>
        <v>6000000</v>
      </c>
      <c r="L23" s="26">
        <f>SUM(('Colonies (R2)'!L23)*(10^5))*20</f>
        <v>2000000</v>
      </c>
      <c r="M23" s="26">
        <f>SUM(('Colonies (R2)'!M23)*(10^5))*20</f>
        <v>5000000</v>
      </c>
      <c r="N23" s="28">
        <f>SUM(('Colonies (R2)'!N23)*(10^5))*20</f>
        <v>6000000</v>
      </c>
      <c r="O23" s="26">
        <f>SUM(('Colonies (R2)'!O23)*(10^5))*20</f>
        <v>46000000</v>
      </c>
      <c r="P23" s="26">
        <f>SUM(('Colonies (R2)'!P23)*(10^5))*20</f>
        <v>65000000</v>
      </c>
      <c r="Q23" s="28">
        <f>SUM(('Colonies (R2)'!Q23)*(10^5))*20</f>
        <v>62000000</v>
      </c>
      <c r="R23" s="7" t="s">
        <v>32</v>
      </c>
      <c r="S23" s="12">
        <v>5</v>
      </c>
      <c r="T23" s="28">
        <f t="shared" si="10"/>
        <v>4333333.333333333</v>
      </c>
      <c r="U23" s="28">
        <f t="shared" si="11"/>
        <v>53333333.333333336</v>
      </c>
      <c r="V23" s="26">
        <f t="shared" si="12"/>
        <v>57666666.666666664</v>
      </c>
      <c r="W23" s="8"/>
      <c r="X23" s="28">
        <f t="shared" si="13"/>
        <v>1699673.1711975948</v>
      </c>
      <c r="Y23" s="26">
        <f t="shared" si="14"/>
        <v>6798692.6847903794</v>
      </c>
    </row>
    <row r="24" spans="1:25" x14ac:dyDescent="0.25">
      <c r="A24" s="1"/>
      <c r="B24" s="7">
        <v>4</v>
      </c>
      <c r="C24" s="26">
        <f>SUM(('Colonies (R2)'!C24)*(10^5))*20</f>
        <v>4000000</v>
      </c>
      <c r="D24" s="26">
        <f>SUM(('Colonies (R2)'!D24)*(10^5))*20</f>
        <v>4000000</v>
      </c>
      <c r="E24" s="28">
        <f>SUM(('Colonies (R2)'!E24)*(10^5))*20</f>
        <v>4000000</v>
      </c>
      <c r="F24" s="26">
        <f>SUM(('Colonies (R2)'!F24)*(10^5))*20</f>
        <v>14000000</v>
      </c>
      <c r="G24" s="26">
        <f>SUM(('Colonies (R2)'!G24)*(10^5))*20</f>
        <v>18000000</v>
      </c>
      <c r="H24" s="28">
        <f>SUM(('Colonies (R2)'!H24)*(10^5))*20</f>
        <v>32000000</v>
      </c>
      <c r="I24" s="26">
        <f>SUM(('Colonies (R2)'!I24)*(10^5))*20</f>
        <v>0</v>
      </c>
      <c r="J24" s="26">
        <f>SUM(('Colonies (R2)'!J24)*(10^5))*20</f>
        <v>4000000</v>
      </c>
      <c r="K24" s="28">
        <f>SUM(('Colonies (R2)'!K24)*(10^5))*20</f>
        <v>4000000</v>
      </c>
      <c r="L24" s="26">
        <f>SUM(('Colonies (R2)'!L24)*(10^5))*20</f>
        <v>2000000</v>
      </c>
      <c r="M24" s="26">
        <f>SUM(('Colonies (R2)'!M24)*(10^5))*20</f>
        <v>4000000</v>
      </c>
      <c r="N24" s="28">
        <f>SUM(('Colonies (R2)'!N24)*(10^5))*20</f>
        <v>4000000</v>
      </c>
      <c r="O24" s="26">
        <f>SUM(('Colonies (R2)'!O24)*(10^5))*20</f>
        <v>16000000</v>
      </c>
      <c r="P24" s="26">
        <f>SUM(('Colonies (R2)'!P24)*(10^5))*20</f>
        <v>22000000</v>
      </c>
      <c r="Q24" s="28">
        <f>SUM(('Colonies (R2)'!Q24)*(10^5))*20</f>
        <v>36000000</v>
      </c>
      <c r="R24" s="7" t="s">
        <v>32</v>
      </c>
      <c r="S24" s="12">
        <v>5</v>
      </c>
      <c r="T24" s="28">
        <f t="shared" si="10"/>
        <v>3333333.3333333335</v>
      </c>
      <c r="U24" s="28">
        <f t="shared" si="11"/>
        <v>21333333.333333332</v>
      </c>
      <c r="V24" s="26">
        <f t="shared" si="12"/>
        <v>24666666.666666668</v>
      </c>
      <c r="W24" s="8"/>
      <c r="X24" s="28">
        <f t="shared" si="13"/>
        <v>942809.04158206342</v>
      </c>
      <c r="Y24" s="26">
        <f t="shared" si="14"/>
        <v>7717224.6018601507</v>
      </c>
    </row>
    <row r="25" spans="1:25" x14ac:dyDescent="0.25">
      <c r="A25" s="1"/>
      <c r="B25" s="7">
        <v>5</v>
      </c>
      <c r="C25" s="26">
        <f>SUM(('Colonies (R2)'!C25)*(10^5))*20</f>
        <v>6000000</v>
      </c>
      <c r="D25" s="26">
        <f>SUM(('Colonies (R2)'!D25)*(10^5))*20</f>
        <v>6000000</v>
      </c>
      <c r="E25" s="28">
        <f>SUM(('Colonies (R2)'!E25)*(10^5))*20</f>
        <v>6000000</v>
      </c>
      <c r="F25" s="26">
        <f>SUM(('Colonies (R2)'!F25)*(10^5))*20</f>
        <v>10000000</v>
      </c>
      <c r="G25" s="26">
        <f>SUM(('Colonies (R2)'!G25)*(10^5))*20</f>
        <v>16000000</v>
      </c>
      <c r="H25" s="28">
        <f>SUM(('Colonies (R2)'!H25)*(10^5))*20</f>
        <v>14000000</v>
      </c>
      <c r="I25" s="26">
        <f>SUM(('Colonies (R2)'!I25)*(10^5))*20</f>
        <v>2000000</v>
      </c>
      <c r="J25" s="26">
        <f>SUM(('Colonies (R2)'!J25)*(10^5))*20</f>
        <v>10000000</v>
      </c>
      <c r="K25" s="28">
        <f>SUM(('Colonies (R2)'!K25)*(10^5))*20</f>
        <v>2000000</v>
      </c>
      <c r="L25" s="26">
        <f>SUM(('Colonies (R2)'!L25)*(10^5))*20</f>
        <v>4000000</v>
      </c>
      <c r="M25" s="26">
        <f>SUM(('Colonies (R2)'!M25)*(10^5))*20</f>
        <v>8000000</v>
      </c>
      <c r="N25" s="28">
        <f>SUM(('Colonies (R2)'!N25)*(10^5))*20</f>
        <v>4000000</v>
      </c>
      <c r="O25" s="26">
        <f>SUM(('Colonies (R2)'!O25)*(10^5))*20</f>
        <v>14000000</v>
      </c>
      <c r="P25" s="26">
        <f>SUM(('Colonies (R2)'!P25)*(10^5))*20</f>
        <v>24000000</v>
      </c>
      <c r="Q25" s="28">
        <f>SUM(('Colonies (R2)'!Q25)*(10^5))*20</f>
        <v>18000000</v>
      </c>
      <c r="R25" s="7" t="s">
        <v>32</v>
      </c>
      <c r="S25" s="12">
        <v>5</v>
      </c>
      <c r="T25" s="28">
        <f t="shared" si="10"/>
        <v>5333333.333333333</v>
      </c>
      <c r="U25" s="28">
        <f t="shared" si="11"/>
        <v>13333333.333333334</v>
      </c>
      <c r="V25" s="26">
        <f t="shared" si="12"/>
        <v>18666666.666666668</v>
      </c>
      <c r="W25" s="8"/>
      <c r="X25" s="28">
        <f t="shared" si="13"/>
        <v>1885618.0831641268</v>
      </c>
      <c r="Y25" s="26">
        <f t="shared" si="14"/>
        <v>2494438.2578492942</v>
      </c>
    </row>
    <row r="26" spans="1:25" x14ac:dyDescent="0.25">
      <c r="A26" s="1"/>
      <c r="B26" s="7">
        <v>6</v>
      </c>
      <c r="C26" s="26">
        <f>SUM(('Colonies (R2)'!C26)*(10^5))*20</f>
        <v>4000000</v>
      </c>
      <c r="D26" s="26">
        <f>SUM(('Colonies (R2)'!D26)*(10^5))*20</f>
        <v>4000000</v>
      </c>
      <c r="E26" s="28">
        <f>SUM(('Colonies (R2)'!E26)*(10^5))*20</f>
        <v>4000000</v>
      </c>
      <c r="F26" s="26">
        <f>SUM(('Colonies (R2)'!F26)*(10^5))*20</f>
        <v>56000000</v>
      </c>
      <c r="G26" s="26">
        <f>SUM(('Colonies (R2)'!G26)*(10^5))*20</f>
        <v>56000000</v>
      </c>
      <c r="H26" s="28">
        <f>SUM(('Colonies (R2)'!H26)*(10^5))*20</f>
        <v>60000000</v>
      </c>
      <c r="I26" s="26">
        <f>SUM(('Colonies (R2)'!I26)*(10^5))*20</f>
        <v>16000000</v>
      </c>
      <c r="J26" s="26">
        <f>SUM(('Colonies (R2)'!J26)*(10^5))*20</f>
        <v>6000000</v>
      </c>
      <c r="K26" s="28">
        <f>SUM(('Colonies (R2)'!K26)*(10^5))*20</f>
        <v>14000000</v>
      </c>
      <c r="L26" s="26">
        <f>SUM(('Colonies (R2)'!L26)*(10^5))*20</f>
        <v>10000000</v>
      </c>
      <c r="M26" s="26">
        <f>SUM(('Colonies (R2)'!M26)*(10^5))*20</f>
        <v>5000000</v>
      </c>
      <c r="N26" s="28">
        <f>SUM(('Colonies (R2)'!N26)*(10^5))*20</f>
        <v>9000000</v>
      </c>
      <c r="O26" s="26">
        <f>SUM(('Colonies (R2)'!O26)*(10^5))*20</f>
        <v>66000000</v>
      </c>
      <c r="P26" s="26">
        <f>SUM(('Colonies (R2)'!P26)*(10^5))*20</f>
        <v>61000000</v>
      </c>
      <c r="Q26" s="28">
        <f>SUM(('Colonies (R2)'!Q26)*(10^5))*20</f>
        <v>69000000</v>
      </c>
      <c r="R26" s="7" t="s">
        <v>32</v>
      </c>
      <c r="S26" s="12">
        <v>5</v>
      </c>
      <c r="T26" s="28">
        <f t="shared" si="10"/>
        <v>8000000</v>
      </c>
      <c r="U26" s="28">
        <f t="shared" si="11"/>
        <v>57333333.333333336</v>
      </c>
      <c r="V26" s="26">
        <f t="shared" si="12"/>
        <v>65333333.333333336</v>
      </c>
      <c r="W26" s="8"/>
      <c r="X26" s="28">
        <f t="shared" si="13"/>
        <v>2160246.8994692867</v>
      </c>
      <c r="Y26" s="26">
        <f t="shared" si="14"/>
        <v>1885618.0831641266</v>
      </c>
    </row>
    <row r="27" spans="1:25" x14ac:dyDescent="0.25">
      <c r="A27" s="1"/>
      <c r="B27" s="7">
        <v>7</v>
      </c>
      <c r="C27" s="26">
        <f>SUM(('Colonies (R2)'!C27)*(10^5))*20</f>
        <v>2000000</v>
      </c>
      <c r="D27" s="26">
        <f>SUM(('Colonies (R2)'!D27)*(10^5))*20</f>
        <v>2000000</v>
      </c>
      <c r="E27" s="28">
        <f>SUM(('Colonies (R2)'!E27)*(10^5))*20</f>
        <v>4000000</v>
      </c>
      <c r="F27" s="26">
        <f>SUM(('Colonies (R2)'!F27)*(10^5))*20</f>
        <v>44000000</v>
      </c>
      <c r="G27" s="26">
        <f>SUM(('Colonies (R2)'!G27)*(10^5))*20</f>
        <v>42000000</v>
      </c>
      <c r="H27" s="28">
        <f>SUM(('Colonies (R2)'!H27)*(10^5))*20</f>
        <v>34000000</v>
      </c>
      <c r="I27" s="26">
        <f>SUM(('Colonies (R2)'!I27)*(10^5))*20</f>
        <v>14000000</v>
      </c>
      <c r="J27" s="26">
        <f>SUM(('Colonies (R2)'!J27)*(10^5))*20</f>
        <v>16000000</v>
      </c>
      <c r="K27" s="28">
        <f>SUM(('Colonies (R2)'!K27)*(10^5))*20</f>
        <v>18000000</v>
      </c>
      <c r="L27" s="26">
        <f>SUM(('Colonies (R2)'!L27)*(10^5))*20</f>
        <v>8000000</v>
      </c>
      <c r="M27" s="26">
        <f>SUM(('Colonies (R2)'!M27)*(10^5))*20</f>
        <v>9000000</v>
      </c>
      <c r="N27" s="28">
        <f>SUM(('Colonies (R2)'!N27)*(10^5))*20</f>
        <v>11000000</v>
      </c>
      <c r="O27" s="26">
        <f>SUM(('Colonies (R2)'!O27)*(10^5))*20</f>
        <v>52000000</v>
      </c>
      <c r="P27" s="26">
        <f>SUM(('Colonies (R2)'!P27)*(10^5))*20</f>
        <v>51000000</v>
      </c>
      <c r="Q27" s="28">
        <f>SUM(('Colonies (R2)'!Q27)*(10^5))*20</f>
        <v>45000000</v>
      </c>
      <c r="R27" s="7" t="s">
        <v>32</v>
      </c>
      <c r="S27" s="12">
        <v>5</v>
      </c>
      <c r="T27" s="28">
        <f t="shared" si="10"/>
        <v>9333333.333333334</v>
      </c>
      <c r="U27" s="28">
        <f t="shared" si="11"/>
        <v>40000000</v>
      </c>
      <c r="V27" s="26">
        <f t="shared" si="12"/>
        <v>49333333.333333336</v>
      </c>
      <c r="W27" s="8"/>
      <c r="X27" s="28">
        <f t="shared" si="13"/>
        <v>1247219.1289246471</v>
      </c>
      <c r="Y27" s="26">
        <f t="shared" si="14"/>
        <v>4320493.7989385733</v>
      </c>
    </row>
    <row r="28" spans="1:25" x14ac:dyDescent="0.25">
      <c r="A28" s="1"/>
    </row>
    <row r="29" spans="1:25" x14ac:dyDescent="0.25">
      <c r="A29" s="1" t="s">
        <v>22</v>
      </c>
      <c r="B29" s="2" t="s">
        <v>1</v>
      </c>
      <c r="C29" s="33" t="s">
        <v>2</v>
      </c>
      <c r="D29" s="33"/>
      <c r="E29" s="34"/>
      <c r="F29" s="33" t="s">
        <v>3</v>
      </c>
      <c r="G29" s="33"/>
      <c r="H29" s="34"/>
      <c r="I29" s="33" t="s">
        <v>4</v>
      </c>
      <c r="J29" s="33"/>
      <c r="K29" s="34"/>
      <c r="L29" s="33" t="s">
        <v>30</v>
      </c>
      <c r="M29" s="33"/>
      <c r="N29" s="34"/>
      <c r="O29" s="33" t="s">
        <v>6</v>
      </c>
      <c r="P29" s="33"/>
      <c r="Q29" s="34"/>
      <c r="R29" s="3" t="s">
        <v>31</v>
      </c>
      <c r="S29" s="3" t="s">
        <v>7</v>
      </c>
      <c r="T29" s="2" t="s">
        <v>8</v>
      </c>
      <c r="U29" s="2" t="s">
        <v>9</v>
      </c>
      <c r="V29" s="4" t="s">
        <v>10</v>
      </c>
      <c r="X29" s="2" t="s">
        <v>14</v>
      </c>
      <c r="Y29" s="4" t="s">
        <v>16</v>
      </c>
    </row>
    <row r="30" spans="1:25" x14ac:dyDescent="0.25">
      <c r="A30" s="6" t="s">
        <v>23</v>
      </c>
      <c r="B30" s="7">
        <v>1</v>
      </c>
      <c r="C30" s="26">
        <f>SUM(('Colonies (R2)'!C30)*(10^6))*20</f>
        <v>20000000</v>
      </c>
      <c r="D30" s="26">
        <f>SUM(('Colonies (R2)'!D30)*(10^6))*20</f>
        <v>20000000</v>
      </c>
      <c r="E30" s="27">
        <f>SUM(('Colonies (R2)'!E30)*(10^6))*20</f>
        <v>20000000</v>
      </c>
      <c r="F30" s="26">
        <f>SUM(('Colonies (R2)'!F30)*(10^6))*20</f>
        <v>80000000</v>
      </c>
      <c r="G30" s="26">
        <f>SUM(('Colonies (R2)'!G30)*(10^6))*20</f>
        <v>160000000</v>
      </c>
      <c r="H30" s="27">
        <f>SUM(('Colonies (R2)'!H30)*(10^6))*20</f>
        <v>140000000</v>
      </c>
      <c r="I30" s="26">
        <f>SUM(('Colonies (R2)'!I30)*(10^6))*20</f>
        <v>40000000</v>
      </c>
      <c r="J30" s="26">
        <f>SUM(('Colonies (R2)'!J30)*(10^6))*20</f>
        <v>20000000</v>
      </c>
      <c r="K30" s="27">
        <f>SUM(('Colonies (R2)'!K30)*(10^6))*20</f>
        <v>60000000</v>
      </c>
      <c r="L30" s="26">
        <f>SUM(('Colonies (R2)'!L30)*(10^6))*20</f>
        <v>30000000</v>
      </c>
      <c r="M30" s="26">
        <f>SUM(('Colonies (R2)'!M30)*(10^6))*20</f>
        <v>20000000</v>
      </c>
      <c r="N30" s="27">
        <f>SUM(('Colonies (R2)'!N30)*(10^6))*20</f>
        <v>40000000</v>
      </c>
      <c r="O30" s="26">
        <f>SUM(('Colonies (R2)'!O30)*(10^6))*20</f>
        <v>110000000</v>
      </c>
      <c r="P30" s="26">
        <f>SUM(('Colonies (R2)'!P30)*(10^6))*20</f>
        <v>180000000</v>
      </c>
      <c r="Q30" s="27">
        <f>SUM(('Colonies (R2)'!Q30)*(10^6))*20</f>
        <v>180000000</v>
      </c>
      <c r="R30" s="18" t="s">
        <v>32</v>
      </c>
      <c r="S30" s="12">
        <v>6</v>
      </c>
      <c r="T30" s="27">
        <f>SUM(L30:N30)/3</f>
        <v>30000000</v>
      </c>
      <c r="U30" s="27">
        <f>SUM(F30:H30)/3</f>
        <v>126666666.66666667</v>
      </c>
      <c r="V30" s="26">
        <f>SUM(O30:Q30)/3</f>
        <v>156666666.66666666</v>
      </c>
      <c r="W30" s="8"/>
      <c r="X30" s="27">
        <f>_xlfn.STDEV.P(L30:N30)</f>
        <v>8164965.8092772597</v>
      </c>
      <c r="Y30" s="26">
        <f>_xlfn.STDEV.P(F30:H30)</f>
        <v>33993463.423951901</v>
      </c>
    </row>
    <row r="31" spans="1:25" x14ac:dyDescent="0.25">
      <c r="A31" s="1"/>
      <c r="B31" s="7">
        <v>2</v>
      </c>
      <c r="C31" s="26">
        <f>SUM(('Colonies (R2)'!C31)*(10^5))*20</f>
        <v>8000000</v>
      </c>
      <c r="D31" s="26">
        <f>SUM(('Colonies (R2)'!D31)*(10^5))*20</f>
        <v>10000000</v>
      </c>
      <c r="E31" s="28">
        <f>SUM(('Colonies (R2)'!E31)*(10^5))*20</f>
        <v>2000000</v>
      </c>
      <c r="F31" s="26">
        <f>SUM(('Colonies (R2)'!F31)*(10^5))*20</f>
        <v>152000000</v>
      </c>
      <c r="G31" s="26">
        <f>SUM(('Colonies (R2)'!G31)*(10^5))*20</f>
        <v>150000000</v>
      </c>
      <c r="H31" s="28">
        <f>SUM(('Colonies (R2)'!H31)*(10^5))*20</f>
        <v>138000000</v>
      </c>
      <c r="I31" s="26">
        <f>SUM(('Colonies (R2)'!I31)*(10^5))*20</f>
        <v>10000000</v>
      </c>
      <c r="J31" s="26">
        <f>SUM(('Colonies (R2)'!J31)*(10^5))*20</f>
        <v>12000000</v>
      </c>
      <c r="K31" s="28">
        <f>SUM(('Colonies (R2)'!K31)*(10^5))*20</f>
        <v>18000000</v>
      </c>
      <c r="L31" s="26">
        <f>SUM(('Colonies (R2)'!L31)*(10^5))*20</f>
        <v>9000000</v>
      </c>
      <c r="M31" s="26">
        <f>SUM(('Colonies (R2)'!M31)*(10^5))*20</f>
        <v>11000000</v>
      </c>
      <c r="N31" s="28">
        <f>SUM(('Colonies (R2)'!N31)*(10^5))*20</f>
        <v>10000000</v>
      </c>
      <c r="O31" s="26">
        <f>SUM(('Colonies (R2)'!O31)*(10^5))*20</f>
        <v>161000000</v>
      </c>
      <c r="P31" s="26">
        <f>SUM(('Colonies (R2)'!P31)*(10^5))*20</f>
        <v>161000000</v>
      </c>
      <c r="Q31" s="28">
        <f>SUM(('Colonies (R2)'!Q31)*(10^5))*20</f>
        <v>148000000</v>
      </c>
      <c r="R31" s="7" t="s">
        <v>32</v>
      </c>
      <c r="S31" s="12">
        <v>5</v>
      </c>
      <c r="T31" s="28">
        <f t="shared" ref="T31:T36" si="15">SUM(L31:N31)/3</f>
        <v>10000000</v>
      </c>
      <c r="U31" s="28">
        <f t="shared" ref="U31:U36" si="16">SUM(F31:H31)/3</f>
        <v>146666666.66666666</v>
      </c>
      <c r="V31" s="26">
        <f t="shared" ref="V31:V36" si="17">SUM(O31:Q31)/3</f>
        <v>156666666.66666666</v>
      </c>
      <c r="W31" s="8"/>
      <c r="X31" s="28">
        <f t="shared" ref="X31:X36" si="18">_xlfn.STDEV.P(L31:N31)</f>
        <v>816496.580927726</v>
      </c>
      <c r="Y31" s="26">
        <f t="shared" ref="Y31:Y36" si="19">_xlfn.STDEV.P(F31:H31)</f>
        <v>6182412.3303304687</v>
      </c>
    </row>
    <row r="32" spans="1:25" x14ac:dyDescent="0.25">
      <c r="A32" s="1"/>
      <c r="B32" s="7">
        <v>3</v>
      </c>
      <c r="C32" s="26">
        <f>SUM(('Colonies (R2)'!C32)*(10^5))*20</f>
        <v>6000000</v>
      </c>
      <c r="D32" s="26">
        <f>SUM(('Colonies (R2)'!D32)*(10^5))*20</f>
        <v>2000000</v>
      </c>
      <c r="E32" s="28">
        <f>SUM(('Colonies (R2)'!E32)*(10^5))*20</f>
        <v>2000000</v>
      </c>
      <c r="F32" s="26">
        <f>SUM(('Colonies (R2)'!F32)*(10^5))*20</f>
        <v>70000000</v>
      </c>
      <c r="G32" s="26">
        <f>SUM(('Colonies (R2)'!G32)*(10^5))*20</f>
        <v>76000000</v>
      </c>
      <c r="H32" s="28">
        <f>SUM(('Colonies (R2)'!H32)*(10^5))*20</f>
        <v>74000000</v>
      </c>
      <c r="I32" s="26">
        <f>SUM(('Colonies (R2)'!I32)*(10^5))*20</f>
        <v>6000000</v>
      </c>
      <c r="J32" s="26">
        <f>SUM(('Colonies (R2)'!J32)*(10^5))*20</f>
        <v>10000000</v>
      </c>
      <c r="K32" s="28">
        <f>SUM(('Colonies (R2)'!K32)*(10^5))*20</f>
        <v>4000000</v>
      </c>
      <c r="L32" s="26">
        <f>SUM(('Colonies (R2)'!L32)*(10^5))*20</f>
        <v>6000000</v>
      </c>
      <c r="M32" s="26">
        <f>SUM(('Colonies (R2)'!M32)*(10^5))*20</f>
        <v>6000000</v>
      </c>
      <c r="N32" s="28">
        <f>SUM(('Colonies (R2)'!N32)*(10^5))*20</f>
        <v>3000000</v>
      </c>
      <c r="O32" s="26">
        <f>SUM(('Colonies (R2)'!O32)*(10^5))*20</f>
        <v>76000000</v>
      </c>
      <c r="P32" s="26">
        <f>SUM(('Colonies (R2)'!P32)*(10^5))*20</f>
        <v>82000000</v>
      </c>
      <c r="Q32" s="28">
        <f>SUM(('Colonies (R2)'!Q32)*(10^5))*20</f>
        <v>77000000</v>
      </c>
      <c r="R32" s="7" t="s">
        <v>32</v>
      </c>
      <c r="S32" s="12">
        <v>5</v>
      </c>
      <c r="T32" s="28">
        <f t="shared" si="15"/>
        <v>5000000</v>
      </c>
      <c r="U32" s="28">
        <f t="shared" si="16"/>
        <v>73333333.333333328</v>
      </c>
      <c r="V32" s="26">
        <f t="shared" si="17"/>
        <v>78333333.333333328</v>
      </c>
      <c r="W32" s="8"/>
      <c r="X32" s="28">
        <f t="shared" si="18"/>
        <v>1414213.562373095</v>
      </c>
      <c r="Y32" s="26">
        <f t="shared" si="19"/>
        <v>2494438.2578492942</v>
      </c>
    </row>
    <row r="33" spans="1:25" x14ac:dyDescent="0.25">
      <c r="A33" s="1"/>
      <c r="B33" s="7">
        <v>4</v>
      </c>
      <c r="C33" s="26">
        <f>SUM(('Colonies (R2)'!C33)*(10^5))*20</f>
        <v>8000000</v>
      </c>
      <c r="D33" s="26">
        <f>SUM(('Colonies (R2)'!D33)*(10^5))*20</f>
        <v>4000000</v>
      </c>
      <c r="E33" s="28">
        <f>SUM(('Colonies (R2)'!E33)*(10^5))*20</f>
        <v>2000000</v>
      </c>
      <c r="F33" s="26">
        <f>SUM(('Colonies (R2)'!F33)*(10^5))*20</f>
        <v>46000000</v>
      </c>
      <c r="G33" s="26">
        <f>SUM(('Colonies (R2)'!G33)*(10^5))*20</f>
        <v>32000000</v>
      </c>
      <c r="H33" s="28">
        <f>SUM(('Colonies (R2)'!H33)*(10^5))*20</f>
        <v>26000000</v>
      </c>
      <c r="I33" s="26">
        <f>SUM(('Colonies (R2)'!I33)*(10^5))*20</f>
        <v>2000000</v>
      </c>
      <c r="J33" s="26">
        <f>SUM(('Colonies (R2)'!J33)*(10^5))*20</f>
        <v>2000000</v>
      </c>
      <c r="K33" s="28">
        <f>SUM(('Colonies (R2)'!K33)*(10^5))*20</f>
        <v>8000000</v>
      </c>
      <c r="L33" s="26">
        <f>SUM(('Colonies (R2)'!L33)*(10^5))*20</f>
        <v>5000000</v>
      </c>
      <c r="M33" s="26">
        <f>SUM(('Colonies (R2)'!M33)*(10^5))*20</f>
        <v>3000000</v>
      </c>
      <c r="N33" s="28">
        <f>SUM(('Colonies (R2)'!N33)*(10^5))*20</f>
        <v>5000000</v>
      </c>
      <c r="O33" s="26">
        <f>SUM(('Colonies (R2)'!O33)*(10^5))*20</f>
        <v>51000000</v>
      </c>
      <c r="P33" s="26">
        <f>SUM(('Colonies (R2)'!P33)*(10^5))*20</f>
        <v>35000000</v>
      </c>
      <c r="Q33" s="28">
        <f>SUM(('Colonies (R2)'!Q33)*(10^5))*20</f>
        <v>31000000</v>
      </c>
      <c r="R33" s="7" t="s">
        <v>32</v>
      </c>
      <c r="S33" s="12">
        <v>5</v>
      </c>
      <c r="T33" s="28">
        <f t="shared" si="15"/>
        <v>4333333.333333333</v>
      </c>
      <c r="U33" s="28">
        <f t="shared" si="16"/>
        <v>34666666.666666664</v>
      </c>
      <c r="V33" s="26">
        <f t="shared" si="17"/>
        <v>39000000</v>
      </c>
      <c r="W33" s="8"/>
      <c r="X33" s="28">
        <f t="shared" si="18"/>
        <v>942809.04158206342</v>
      </c>
      <c r="Y33" s="26">
        <f t="shared" si="19"/>
        <v>8379870.0599843562</v>
      </c>
    </row>
    <row r="34" spans="1:25" x14ac:dyDescent="0.25">
      <c r="A34" s="1"/>
      <c r="B34" s="7">
        <v>5</v>
      </c>
      <c r="C34" s="26">
        <f>SUM(('Colonies (R2)'!C34)*(10^5))*20</f>
        <v>6000000</v>
      </c>
      <c r="D34" s="26">
        <f>SUM(('Colonies (R2)'!D34)*(10^5))*20</f>
        <v>4000000</v>
      </c>
      <c r="E34" s="28">
        <f>SUM(('Colonies (R2)'!E34)*(10^5))*20</f>
        <v>4000000</v>
      </c>
      <c r="F34" s="26">
        <f>SUM(('Colonies (R2)'!F34)*(10^5))*20</f>
        <v>12000000</v>
      </c>
      <c r="G34" s="26">
        <f>SUM(('Colonies (R2)'!G34)*(10^5))*20</f>
        <v>14000000</v>
      </c>
      <c r="H34" s="28">
        <f>SUM(('Colonies (R2)'!H34)*(10^5))*20</f>
        <v>12000000</v>
      </c>
      <c r="I34" s="26">
        <f>SUM(('Colonies (R2)'!I34)*(10^5))*20</f>
        <v>4000000</v>
      </c>
      <c r="J34" s="26">
        <f>SUM(('Colonies (R2)'!J34)*(10^5))*20</f>
        <v>6000000</v>
      </c>
      <c r="K34" s="28">
        <f>SUM(('Colonies (R2)'!K34)*(10^5))*20</f>
        <v>8000000</v>
      </c>
      <c r="L34" s="26">
        <f>SUM(('Colonies (R2)'!L34)*(10^5))*20</f>
        <v>5000000</v>
      </c>
      <c r="M34" s="26">
        <f>SUM(('Colonies (R2)'!M34)*(10^5))*20</f>
        <v>5000000</v>
      </c>
      <c r="N34" s="28">
        <f>SUM(('Colonies (R2)'!N34)*(10^5))*20</f>
        <v>6000000</v>
      </c>
      <c r="O34" s="26">
        <f>SUM(('Colonies (R2)'!O34)*(10^5))*20</f>
        <v>17000000</v>
      </c>
      <c r="P34" s="26">
        <f>SUM(('Colonies (R2)'!P34)*(10^5))*20</f>
        <v>19000000</v>
      </c>
      <c r="Q34" s="28">
        <f>SUM(('Colonies (R2)'!Q34)*(10^5))*20</f>
        <v>18000000</v>
      </c>
      <c r="R34" s="7" t="s">
        <v>32</v>
      </c>
      <c r="S34" s="12">
        <v>5</v>
      </c>
      <c r="T34" s="28">
        <f t="shared" si="15"/>
        <v>5333333.333333333</v>
      </c>
      <c r="U34" s="28">
        <f t="shared" si="16"/>
        <v>12666666.666666666</v>
      </c>
      <c r="V34" s="26">
        <f t="shared" si="17"/>
        <v>18000000</v>
      </c>
      <c r="W34" s="8"/>
      <c r="X34" s="28">
        <f t="shared" si="18"/>
        <v>471404.52079103171</v>
      </c>
      <c r="Y34" s="26">
        <f t="shared" si="19"/>
        <v>942809.04158206342</v>
      </c>
    </row>
    <row r="35" spans="1:25" x14ac:dyDescent="0.25">
      <c r="A35" s="1"/>
      <c r="B35" s="7">
        <v>6</v>
      </c>
      <c r="C35" s="26">
        <f>SUM(('Colonies (R2)'!C35)*(10^5))*20</f>
        <v>8000000</v>
      </c>
      <c r="D35" s="26">
        <f>SUM(('Colonies (R2)'!D35)*(10^5))*20</f>
        <v>2000000</v>
      </c>
      <c r="E35" s="28">
        <f>SUM(('Colonies (R2)'!E35)*(10^5))*20</f>
        <v>8000000</v>
      </c>
      <c r="F35" s="26">
        <f>SUM(('Colonies (R2)'!F35)*(10^5))*20</f>
        <v>40000000</v>
      </c>
      <c r="G35" s="26">
        <f>SUM(('Colonies (R2)'!G35)*(10^5))*20</f>
        <v>76000000</v>
      </c>
      <c r="H35" s="28">
        <f>SUM(('Colonies (R2)'!H35)*(10^5))*20</f>
        <v>60000000</v>
      </c>
      <c r="I35" s="26">
        <f>SUM(('Colonies (R2)'!I35)*(10^5))*20</f>
        <v>26000000</v>
      </c>
      <c r="J35" s="26">
        <f>SUM(('Colonies (R2)'!J35)*(10^5))*20</f>
        <v>28000000</v>
      </c>
      <c r="K35" s="28">
        <f>SUM(('Colonies (R2)'!K35)*(10^5))*20</f>
        <v>40000000</v>
      </c>
      <c r="L35" s="26">
        <f>SUM(('Colonies (R2)'!L35)*(10^5))*20</f>
        <v>17000000</v>
      </c>
      <c r="M35" s="26">
        <f>SUM(('Colonies (R2)'!M35)*(10^5))*20</f>
        <v>15000000</v>
      </c>
      <c r="N35" s="28">
        <f>SUM(('Colonies (R2)'!N35)*(10^5))*20</f>
        <v>24000000</v>
      </c>
      <c r="O35" s="26">
        <f>SUM(('Colonies (R2)'!O35)*(10^5))*20</f>
        <v>57000000</v>
      </c>
      <c r="P35" s="26">
        <f>SUM(('Colonies (R2)'!P35)*(10^5))*20</f>
        <v>91000000</v>
      </c>
      <c r="Q35" s="28">
        <f>SUM(('Colonies (R2)'!Q35)*(10^5))*20</f>
        <v>84000000</v>
      </c>
      <c r="R35" s="7" t="s">
        <v>32</v>
      </c>
      <c r="S35" s="12">
        <v>5</v>
      </c>
      <c r="T35" s="28">
        <f t="shared" si="15"/>
        <v>18666666.666666668</v>
      </c>
      <c r="U35" s="28">
        <f t="shared" si="16"/>
        <v>58666666.666666664</v>
      </c>
      <c r="V35" s="26">
        <f t="shared" si="17"/>
        <v>77333333.333333328</v>
      </c>
      <c r="W35" s="8"/>
      <c r="X35" s="28">
        <f t="shared" si="18"/>
        <v>3858612.3009300753</v>
      </c>
      <c r="Y35" s="26">
        <f t="shared" si="19"/>
        <v>14727148.022916347</v>
      </c>
    </row>
    <row r="36" spans="1:25" x14ac:dyDescent="0.25">
      <c r="A36" s="1"/>
      <c r="B36" s="7">
        <v>7</v>
      </c>
      <c r="C36" s="26">
        <f>SUM(('Colonies (R2)'!C36)*(10^5))*20</f>
        <v>10000000</v>
      </c>
      <c r="D36" s="26">
        <f>SUM(('Colonies (R2)'!D36)*(10^5))*20</f>
        <v>16000000</v>
      </c>
      <c r="E36" s="28">
        <f>SUM(('Colonies (R2)'!E36)*(10^5))*20</f>
        <v>14000000</v>
      </c>
      <c r="F36" s="26">
        <f>SUM(('Colonies (R2)'!F36)*(10^5))*20</f>
        <v>44000000</v>
      </c>
      <c r="G36" s="26">
        <f>SUM(('Colonies (R2)'!G36)*(10^5))*20</f>
        <v>46000000</v>
      </c>
      <c r="H36" s="28">
        <f>SUM(('Colonies (R2)'!H36)*(10^5))*20</f>
        <v>42000000</v>
      </c>
      <c r="I36" s="26">
        <f>SUM(('Colonies (R2)'!I36)*(10^5))*20</f>
        <v>28000000</v>
      </c>
      <c r="J36" s="26">
        <f>SUM(('Colonies (R2)'!J36)*(10^5))*20</f>
        <v>20000000</v>
      </c>
      <c r="K36" s="28">
        <f>SUM(('Colonies (R2)'!K36)*(10^5))*20</f>
        <v>36000000</v>
      </c>
      <c r="L36" s="26">
        <f>SUM(('Colonies (R2)'!L36)*(10^5))*20</f>
        <v>19000000</v>
      </c>
      <c r="M36" s="26">
        <f>SUM(('Colonies (R2)'!M36)*(10^5))*20</f>
        <v>18000000</v>
      </c>
      <c r="N36" s="28">
        <f>SUM(('Colonies (R2)'!N36)*(10^5))*20</f>
        <v>25000000</v>
      </c>
      <c r="O36" s="26">
        <f>SUM(('Colonies (R2)'!O36)*(10^5))*20</f>
        <v>63000000</v>
      </c>
      <c r="P36" s="26">
        <f>SUM(('Colonies (R2)'!P36)*(10^5))*20</f>
        <v>64000000</v>
      </c>
      <c r="Q36" s="28">
        <f>SUM(('Colonies (R2)'!Q36)*(10^5))*20</f>
        <v>67000000</v>
      </c>
      <c r="R36" s="7" t="s">
        <v>32</v>
      </c>
      <c r="S36" s="12">
        <v>5</v>
      </c>
      <c r="T36" s="28">
        <f t="shared" si="15"/>
        <v>20666666.666666668</v>
      </c>
      <c r="U36" s="28">
        <f t="shared" si="16"/>
        <v>44000000</v>
      </c>
      <c r="V36" s="26">
        <f t="shared" si="17"/>
        <v>64666666.666666664</v>
      </c>
      <c r="W36" s="8"/>
      <c r="X36" s="28">
        <f t="shared" si="18"/>
        <v>3091206.1651652344</v>
      </c>
      <c r="Y36" s="26">
        <f t="shared" si="19"/>
        <v>1632993.161855452</v>
      </c>
    </row>
    <row r="37" spans="1:25" x14ac:dyDescent="0.25">
      <c r="A37" s="1"/>
    </row>
    <row r="38" spans="1:25" x14ac:dyDescent="0.25">
      <c r="A38" s="1" t="s">
        <v>24</v>
      </c>
      <c r="B38" s="2" t="s">
        <v>1</v>
      </c>
      <c r="C38" s="33" t="s">
        <v>2</v>
      </c>
      <c r="D38" s="33"/>
      <c r="E38" s="34"/>
      <c r="F38" s="33" t="s">
        <v>3</v>
      </c>
      <c r="G38" s="33"/>
      <c r="H38" s="34"/>
      <c r="I38" s="33" t="s">
        <v>4</v>
      </c>
      <c r="J38" s="33"/>
      <c r="K38" s="34"/>
      <c r="L38" s="33" t="s">
        <v>30</v>
      </c>
      <c r="M38" s="33"/>
      <c r="N38" s="34"/>
      <c r="O38" s="33" t="s">
        <v>6</v>
      </c>
      <c r="P38" s="33"/>
      <c r="Q38" s="34"/>
      <c r="R38" s="3" t="s">
        <v>31</v>
      </c>
      <c r="S38" s="3" t="s">
        <v>7</v>
      </c>
      <c r="T38" s="2" t="s">
        <v>8</v>
      </c>
      <c r="U38" s="2" t="s">
        <v>9</v>
      </c>
      <c r="V38" s="4" t="s">
        <v>10</v>
      </c>
      <c r="X38" s="2" t="s">
        <v>14</v>
      </c>
      <c r="Y38" s="4" t="s">
        <v>16</v>
      </c>
    </row>
    <row r="39" spans="1:25" x14ac:dyDescent="0.25">
      <c r="A39" s="6" t="s">
        <v>25</v>
      </c>
      <c r="B39" s="7">
        <v>1</v>
      </c>
      <c r="C39" s="26">
        <f>SUM(('Colonies (R2)'!C39)*(10^6))*20</f>
        <v>20000000</v>
      </c>
      <c r="D39" s="26">
        <f>SUM(('Colonies (R2)'!D39)*(10^6))*20</f>
        <v>40000000</v>
      </c>
      <c r="E39" s="27">
        <f>SUM(('Colonies (R2)'!E39)*(10^6))*20</f>
        <v>20000000</v>
      </c>
      <c r="F39" s="26">
        <f>SUM(('Colonies (R2)'!F39)*(10^6))*20</f>
        <v>100000000</v>
      </c>
      <c r="G39" s="26">
        <f>SUM(('Colonies (R2)'!G39)*(10^6))*20</f>
        <v>120000000</v>
      </c>
      <c r="H39" s="27">
        <f>SUM(('Colonies (R2)'!H39)*(10^6))*20</f>
        <v>140000000</v>
      </c>
      <c r="I39" s="26">
        <f>SUM(('Colonies (R2)'!I39)*(10^6))*20</f>
        <v>60000000</v>
      </c>
      <c r="J39" s="26">
        <f>SUM(('Colonies (R2)'!J39)*(10^6))*20</f>
        <v>40000000</v>
      </c>
      <c r="K39" s="27">
        <f>SUM(('Colonies (R2)'!K39)*(10^6))*20</f>
        <v>60000000</v>
      </c>
      <c r="L39" s="26">
        <f>SUM(('Colonies (R2)'!L39)*(10^6))*20</f>
        <v>40000000</v>
      </c>
      <c r="M39" s="26">
        <f>SUM(('Colonies (R2)'!M39)*(10^6))*20</f>
        <v>40000000</v>
      </c>
      <c r="N39" s="27">
        <f>SUM(('Colonies (R2)'!N39)*(10^6))*20</f>
        <v>40000000</v>
      </c>
      <c r="O39" s="26">
        <f>SUM(('Colonies (R2)'!O39)*(10^6))*20</f>
        <v>140000000</v>
      </c>
      <c r="P39" s="26">
        <f>SUM(('Colonies (R2)'!P39)*(10^6))*20</f>
        <v>160000000</v>
      </c>
      <c r="Q39" s="27">
        <f>SUM(('Colonies (R2)'!Q39)*(10^6))*20</f>
        <v>180000000</v>
      </c>
      <c r="R39" s="18" t="s">
        <v>32</v>
      </c>
      <c r="S39" s="12">
        <v>6</v>
      </c>
      <c r="T39" s="27">
        <f>SUM(L39:N39)/3</f>
        <v>40000000</v>
      </c>
      <c r="U39" s="27">
        <f>SUM(F39:H39)/3</f>
        <v>120000000</v>
      </c>
      <c r="V39" s="26">
        <f>SUM(O39:Q39)/3</f>
        <v>160000000</v>
      </c>
      <c r="W39" s="8"/>
      <c r="X39" s="27">
        <f>_xlfn.STDEV.P(L39:N39)</f>
        <v>0</v>
      </c>
      <c r="Y39" s="26">
        <f>_xlfn.STDEV.P(F39:H39)</f>
        <v>16329931.618554519</v>
      </c>
    </row>
    <row r="40" spans="1:25" x14ac:dyDescent="0.25">
      <c r="A40" s="1"/>
      <c r="B40" s="7">
        <v>2</v>
      </c>
      <c r="C40" s="26">
        <f>SUM(('Colonies (R2)'!C40)*(10^5))*20</f>
        <v>2000000</v>
      </c>
      <c r="D40" s="26">
        <f>SUM(('Colonies (R2)'!D40)*(10^5))*20</f>
        <v>2000000</v>
      </c>
      <c r="E40" s="28">
        <f>SUM(('Colonies (R2)'!E40)*(10^5))*20</f>
        <v>2000000</v>
      </c>
      <c r="F40" s="26">
        <f>SUM(('Colonies (R2)'!F40)*(10^5))*20</f>
        <v>148000000</v>
      </c>
      <c r="G40" s="26">
        <f>SUM(('Colonies (R2)'!G40)*(10^5))*20</f>
        <v>134000000</v>
      </c>
      <c r="H40" s="28">
        <f>SUM(('Colonies (R2)'!H40)*(10^5))*20</f>
        <v>158000000</v>
      </c>
      <c r="I40" s="26">
        <f>SUM(('Colonies (R2)'!I40)*(10^5))*20</f>
        <v>4000000</v>
      </c>
      <c r="J40" s="26">
        <f>SUM(('Colonies (R2)'!J40)*(10^5))*20</f>
        <v>4000000</v>
      </c>
      <c r="K40" s="28">
        <f>SUM(('Colonies (R2)'!K40)*(10^5))*20</f>
        <v>8000000</v>
      </c>
      <c r="L40" s="26">
        <f>SUM(('Colonies (R2)'!L40)*(10^5))*20</f>
        <v>3000000</v>
      </c>
      <c r="M40" s="26">
        <f>SUM(('Colonies (R2)'!M40)*(10^5))*20</f>
        <v>3000000</v>
      </c>
      <c r="N40" s="28">
        <f>SUM(('Colonies (R2)'!N40)*(10^5))*20</f>
        <v>5000000</v>
      </c>
      <c r="O40" s="26">
        <f>SUM(('Colonies (R2)'!O40)*(10^5))*20</f>
        <v>151000000</v>
      </c>
      <c r="P40" s="26">
        <f>SUM(('Colonies (R2)'!P40)*(10^5))*20</f>
        <v>137000000</v>
      </c>
      <c r="Q40" s="28">
        <f>SUM(('Colonies (R2)'!Q40)*(10^5))*20</f>
        <v>163000000</v>
      </c>
      <c r="R40" s="7" t="s">
        <v>32</v>
      </c>
      <c r="S40" s="12">
        <v>5</v>
      </c>
      <c r="T40" s="28">
        <f t="shared" ref="T40:T45" si="20">SUM(L40:N40)/3</f>
        <v>3666666.6666666665</v>
      </c>
      <c r="U40" s="28">
        <f t="shared" ref="U40:U45" si="21">SUM(F40:H40)/3</f>
        <v>146666666.66666666</v>
      </c>
      <c r="V40" s="26">
        <f t="shared" ref="V40:V45" si="22">SUM(O40:Q40)/3</f>
        <v>150333333.33333334</v>
      </c>
      <c r="W40" s="8"/>
      <c r="X40" s="28">
        <f t="shared" ref="X40:X45" si="23">_xlfn.STDEV.P(L40:N40)</f>
        <v>942809.04158206342</v>
      </c>
      <c r="Y40" s="26">
        <f t="shared" ref="Y40:Y45" si="24">_xlfn.STDEV.P(F40:H40)</f>
        <v>9843215.3734889347</v>
      </c>
    </row>
    <row r="41" spans="1:25" x14ac:dyDescent="0.25">
      <c r="A41" s="1"/>
      <c r="B41" s="7">
        <v>3</v>
      </c>
      <c r="C41" s="26">
        <f>SUM(('Colonies (R2)'!C41)*(10^5))*20</f>
        <v>4000000</v>
      </c>
      <c r="D41" s="26">
        <f>SUM(('Colonies (R2)'!D41)*(10^5))*20</f>
        <v>6000000</v>
      </c>
      <c r="E41" s="28">
        <f>SUM(('Colonies (R2)'!E41)*(10^5))*20</f>
        <v>6000000</v>
      </c>
      <c r="F41" s="26">
        <f>SUM(('Colonies (R2)'!F41)*(10^5))*20</f>
        <v>82000000</v>
      </c>
      <c r="G41" s="26">
        <f>SUM(('Colonies (R2)'!G41)*(10^5))*20</f>
        <v>48000000</v>
      </c>
      <c r="H41" s="28">
        <f>SUM(('Colonies (R2)'!H41)*(10^5))*20</f>
        <v>108000000</v>
      </c>
      <c r="I41" s="26">
        <f>SUM(('Colonies (R2)'!I41)*(10^5))*20</f>
        <v>2000000</v>
      </c>
      <c r="J41" s="26">
        <f>SUM(('Colonies (R2)'!J41)*(10^5))*20</f>
        <v>4000000</v>
      </c>
      <c r="K41" s="28">
        <f>SUM(('Colonies (R2)'!K41)*(10^5))*20</f>
        <v>2000000</v>
      </c>
      <c r="L41" s="26">
        <f>SUM(('Colonies (R2)'!L41)*(10^5))*20</f>
        <v>3000000</v>
      </c>
      <c r="M41" s="26">
        <f>SUM(('Colonies (R2)'!M41)*(10^5))*20</f>
        <v>5000000</v>
      </c>
      <c r="N41" s="28">
        <f>SUM(('Colonies (R2)'!N41)*(10^5))*20</f>
        <v>4000000</v>
      </c>
      <c r="O41" s="26">
        <f>SUM(('Colonies (R2)'!O41)*(10^5))*20</f>
        <v>85000000</v>
      </c>
      <c r="P41" s="26">
        <f>SUM(('Colonies (R2)'!P41)*(10^5))*20</f>
        <v>53000000</v>
      </c>
      <c r="Q41" s="28">
        <f>SUM(('Colonies (R2)'!Q41)*(10^5))*20</f>
        <v>112000000</v>
      </c>
      <c r="R41" s="7" t="s">
        <v>32</v>
      </c>
      <c r="S41" s="12">
        <v>5</v>
      </c>
      <c r="T41" s="28">
        <f t="shared" si="20"/>
        <v>4000000</v>
      </c>
      <c r="U41" s="28">
        <f t="shared" si="21"/>
        <v>79333333.333333328</v>
      </c>
      <c r="V41" s="26">
        <f t="shared" si="22"/>
        <v>83333333.333333328</v>
      </c>
      <c r="W41" s="8"/>
      <c r="X41" s="28">
        <f t="shared" si="23"/>
        <v>816496.580927726</v>
      </c>
      <c r="Y41" s="26">
        <f t="shared" si="24"/>
        <v>24567367.696917705</v>
      </c>
    </row>
    <row r="42" spans="1:25" x14ac:dyDescent="0.25">
      <c r="A42" s="1"/>
      <c r="B42" s="7">
        <v>4</v>
      </c>
      <c r="C42" s="26">
        <f>SUM(('Colonies (R2)'!C42)*(10^5))*20</f>
        <v>4000000</v>
      </c>
      <c r="D42" s="26">
        <f>SUM(('Colonies (R2)'!D42)*(10^5))*20</f>
        <v>4000000</v>
      </c>
      <c r="E42" s="28">
        <f>SUM(('Colonies (R2)'!E42)*(10^5))*20</f>
        <v>2000000</v>
      </c>
      <c r="F42" s="26">
        <f>SUM(('Colonies (R2)'!F42)*(10^5))*20</f>
        <v>46000000</v>
      </c>
      <c r="G42" s="26">
        <f>SUM(('Colonies (R2)'!G42)*(10^5))*20</f>
        <v>32000000</v>
      </c>
      <c r="H42" s="28">
        <f>SUM(('Colonies (R2)'!H42)*(10^5))*20</f>
        <v>26000000</v>
      </c>
      <c r="I42" s="26">
        <f>SUM(('Colonies (R2)'!I42)*(10^5))*20</f>
        <v>2000000</v>
      </c>
      <c r="J42" s="26">
        <f>SUM(('Colonies (R2)'!J42)*(10^5))*20</f>
        <v>2000000</v>
      </c>
      <c r="K42" s="28">
        <f>SUM(('Colonies (R2)'!K42)*(10^5))*20</f>
        <v>8000000</v>
      </c>
      <c r="L42" s="26">
        <f>SUM(('Colonies (R2)'!L42)*(10^5))*20</f>
        <v>3000000</v>
      </c>
      <c r="M42" s="26">
        <f>SUM(('Colonies (R2)'!M42)*(10^5))*20</f>
        <v>3000000</v>
      </c>
      <c r="N42" s="28">
        <f>SUM(('Colonies (R2)'!N42)*(10^5))*20</f>
        <v>5000000</v>
      </c>
      <c r="O42" s="26">
        <f>SUM(('Colonies (R2)'!O42)*(10^5))*20</f>
        <v>49000000</v>
      </c>
      <c r="P42" s="26">
        <f>SUM(('Colonies (R2)'!P42)*(10^5))*20</f>
        <v>35000000</v>
      </c>
      <c r="Q42" s="28">
        <f>SUM(('Colonies (R2)'!Q42)*(10^5))*20</f>
        <v>31000000</v>
      </c>
      <c r="R42" s="7" t="s">
        <v>32</v>
      </c>
      <c r="S42" s="12">
        <v>5</v>
      </c>
      <c r="T42" s="28">
        <f t="shared" si="20"/>
        <v>3666666.6666666665</v>
      </c>
      <c r="U42" s="28">
        <f t="shared" si="21"/>
        <v>34666666.666666664</v>
      </c>
      <c r="V42" s="26">
        <f t="shared" si="22"/>
        <v>38333333.333333336</v>
      </c>
      <c r="W42" s="8"/>
      <c r="X42" s="28">
        <f t="shared" si="23"/>
        <v>942809.04158206342</v>
      </c>
      <c r="Y42" s="26">
        <f t="shared" si="24"/>
        <v>8379870.0599843562</v>
      </c>
    </row>
    <row r="43" spans="1:25" x14ac:dyDescent="0.25">
      <c r="A43" s="1"/>
      <c r="B43" s="7">
        <v>5</v>
      </c>
      <c r="C43" s="26">
        <f>SUM(('Colonies (R2)'!C43)*(10^5))*20</f>
        <v>2000000</v>
      </c>
      <c r="D43" s="26">
        <f>SUM(('Colonies (R2)'!D43)*(10^5))*20</f>
        <v>2000000</v>
      </c>
      <c r="E43" s="28">
        <f>SUM(('Colonies (R2)'!E43)*(10^5))*20</f>
        <v>2000000</v>
      </c>
      <c r="F43" s="26">
        <f>SUM(('Colonies (R2)'!F43)*(10^5))*20</f>
        <v>10000000</v>
      </c>
      <c r="G43" s="26">
        <f>SUM(('Colonies (R2)'!G43)*(10^5))*20</f>
        <v>16000000</v>
      </c>
      <c r="H43" s="28">
        <f>SUM(('Colonies (R2)'!H43)*(10^5))*20</f>
        <v>12000000</v>
      </c>
      <c r="I43" s="26">
        <f>SUM(('Colonies (R2)'!I43)*(10^5))*20</f>
        <v>2000000</v>
      </c>
      <c r="J43" s="26">
        <f>SUM(('Colonies (R2)'!J43)*(10^5))*20</f>
        <v>10000000</v>
      </c>
      <c r="K43" s="28">
        <f>SUM(('Colonies (R2)'!K43)*(10^5))*20</f>
        <v>8000000</v>
      </c>
      <c r="L43" s="26">
        <f>SUM(('Colonies (R2)'!L43)*(10^5))*20</f>
        <v>2000000</v>
      </c>
      <c r="M43" s="26">
        <f>SUM(('Colonies (R2)'!M43)*(10^5))*20</f>
        <v>6000000</v>
      </c>
      <c r="N43" s="28">
        <f>SUM(('Colonies (R2)'!N43)*(10^5))*20</f>
        <v>5000000</v>
      </c>
      <c r="O43" s="26">
        <f>SUM(('Colonies (R2)'!O43)*(10^5))*20</f>
        <v>12000000</v>
      </c>
      <c r="P43" s="26">
        <f>SUM(('Colonies (R2)'!P43)*(10^5))*20</f>
        <v>22000000</v>
      </c>
      <c r="Q43" s="28">
        <f>SUM(('Colonies (R2)'!Q43)*(10^5))*20</f>
        <v>17000000</v>
      </c>
      <c r="R43" s="7" t="s">
        <v>32</v>
      </c>
      <c r="S43" s="12">
        <v>5</v>
      </c>
      <c r="T43" s="28">
        <f t="shared" si="20"/>
        <v>4333333.333333333</v>
      </c>
      <c r="U43" s="28">
        <f t="shared" si="21"/>
        <v>12666666.666666666</v>
      </c>
      <c r="V43" s="26">
        <f t="shared" si="22"/>
        <v>17000000</v>
      </c>
      <c r="W43" s="8"/>
      <c r="X43" s="28">
        <f t="shared" si="23"/>
        <v>1699673.1711975948</v>
      </c>
      <c r="Y43" s="26">
        <f t="shared" si="24"/>
        <v>2494438.2578492942</v>
      </c>
    </row>
    <row r="44" spans="1:25" x14ac:dyDescent="0.25">
      <c r="A44" s="1"/>
      <c r="B44" s="7">
        <v>6</v>
      </c>
      <c r="C44" s="26">
        <f>SUM(('Colonies (R2)'!C44)*(10^5))*20</f>
        <v>4000000</v>
      </c>
      <c r="D44" s="26">
        <f>SUM(('Colonies (R2)'!D44)*(10^5))*20</f>
        <v>6000000</v>
      </c>
      <c r="E44" s="28">
        <f>SUM(('Colonies (R2)'!E44)*(10^5))*20</f>
        <v>2000000</v>
      </c>
      <c r="F44" s="26">
        <f>SUM(('Colonies (R2)'!F44)*(10^5))*20</f>
        <v>70000000</v>
      </c>
      <c r="G44" s="26">
        <f>SUM(('Colonies (R2)'!G44)*(10^5))*20</f>
        <v>76000000</v>
      </c>
      <c r="H44" s="28">
        <f>SUM(('Colonies (R2)'!H44)*(10^5))*20</f>
        <v>86000000</v>
      </c>
      <c r="I44" s="26">
        <f>SUM(('Colonies (R2)'!I44)*(10^5))*20</f>
        <v>8000000</v>
      </c>
      <c r="J44" s="26">
        <f>SUM(('Colonies (R2)'!J44)*(10^5))*20</f>
        <v>12000000</v>
      </c>
      <c r="K44" s="28">
        <f>SUM(('Colonies (R2)'!K44)*(10^5))*20</f>
        <v>16000000</v>
      </c>
      <c r="L44" s="26">
        <f>SUM(('Colonies (R2)'!L44)*(10^5))*20</f>
        <v>6000000</v>
      </c>
      <c r="M44" s="26">
        <f>SUM(('Colonies (R2)'!M44)*(10^5))*20</f>
        <v>9000000</v>
      </c>
      <c r="N44" s="28">
        <f>SUM(('Colonies (R2)'!N44)*(10^5))*20</f>
        <v>9000000</v>
      </c>
      <c r="O44" s="26">
        <f>SUM(('Colonies (R2)'!O44)*(10^5))*20</f>
        <v>76000000</v>
      </c>
      <c r="P44" s="26">
        <f>SUM(('Colonies (R2)'!P44)*(10^5))*20</f>
        <v>85000000</v>
      </c>
      <c r="Q44" s="28">
        <f>SUM(('Colonies (R2)'!Q44)*(10^5))*20</f>
        <v>95000000</v>
      </c>
      <c r="R44" s="7" t="s">
        <v>32</v>
      </c>
      <c r="S44" s="12">
        <v>5</v>
      </c>
      <c r="T44" s="28">
        <f t="shared" si="20"/>
        <v>8000000</v>
      </c>
      <c r="U44" s="28">
        <f t="shared" si="21"/>
        <v>77333333.333333328</v>
      </c>
      <c r="V44" s="26">
        <f t="shared" si="22"/>
        <v>85333333.333333328</v>
      </c>
      <c r="W44" s="8"/>
      <c r="X44" s="28">
        <f t="shared" si="23"/>
        <v>1414213.562373095</v>
      </c>
      <c r="Y44" s="26">
        <f t="shared" si="24"/>
        <v>6599663.2910744436</v>
      </c>
    </row>
    <row r="45" spans="1:25" x14ac:dyDescent="0.25">
      <c r="A45" s="1"/>
      <c r="B45" s="7">
        <v>7</v>
      </c>
      <c r="C45" s="26">
        <f>SUM(('Colonies (R2)'!C45)*(10^5))*20</f>
        <v>2000000</v>
      </c>
      <c r="D45" s="26">
        <f>SUM(('Colonies (R2)'!D45)*(10^5))*20</f>
        <v>4000000</v>
      </c>
      <c r="E45" s="28">
        <f>SUM(('Colonies (R2)'!E45)*(10^5))*20</f>
        <v>2000000</v>
      </c>
      <c r="F45" s="26">
        <f>SUM(('Colonies (R2)'!F45)*(10^5))*20</f>
        <v>46000000</v>
      </c>
      <c r="G45" s="26">
        <f>SUM(('Colonies (R2)'!G45)*(10^5))*20</f>
        <v>44000000</v>
      </c>
      <c r="H45" s="28">
        <f>SUM(('Colonies (R2)'!H45)*(10^5))*20</f>
        <v>46000000</v>
      </c>
      <c r="I45" s="26">
        <f>SUM(('Colonies (R2)'!I45)*(10^5))*20</f>
        <v>4000000</v>
      </c>
      <c r="J45" s="26">
        <f>SUM(('Colonies (R2)'!J45)*(10^5))*20</f>
        <v>8000000</v>
      </c>
      <c r="K45" s="28">
        <f>SUM(('Colonies (R2)'!K45)*(10^5))*20</f>
        <v>8000000</v>
      </c>
      <c r="L45" s="26">
        <f>SUM(('Colonies (R2)'!L45)*(10^5))*20</f>
        <v>3000000</v>
      </c>
      <c r="M45" s="26">
        <f>SUM(('Colonies (R2)'!M45)*(10^5))*20</f>
        <v>6000000</v>
      </c>
      <c r="N45" s="28">
        <f>SUM(('Colonies (R2)'!N45)*(10^5))*20</f>
        <v>5000000</v>
      </c>
      <c r="O45" s="26">
        <f>SUM(('Colonies (R2)'!O45)*(10^5))*20</f>
        <v>49000000</v>
      </c>
      <c r="P45" s="26">
        <f>SUM(('Colonies (R2)'!P45)*(10^5))*20</f>
        <v>50000000</v>
      </c>
      <c r="Q45" s="28">
        <f>SUM(('Colonies (R2)'!Q45)*(10^5))*20</f>
        <v>51000000</v>
      </c>
      <c r="R45" s="7" t="s">
        <v>32</v>
      </c>
      <c r="S45" s="12">
        <v>5</v>
      </c>
      <c r="T45" s="28">
        <f t="shared" si="20"/>
        <v>4666666.666666667</v>
      </c>
      <c r="U45" s="28">
        <f t="shared" si="21"/>
        <v>45333333.333333336</v>
      </c>
      <c r="V45" s="26">
        <f t="shared" si="22"/>
        <v>50000000</v>
      </c>
      <c r="W45" s="8"/>
      <c r="X45" s="28">
        <f t="shared" si="23"/>
        <v>1247219.1289246471</v>
      </c>
      <c r="Y45" s="26">
        <f t="shared" si="24"/>
        <v>942809.04158206342</v>
      </c>
    </row>
    <row r="46" spans="1:25" x14ac:dyDescent="0.25">
      <c r="A46" s="1"/>
    </row>
    <row r="47" spans="1:25" x14ac:dyDescent="0.25">
      <c r="A47" s="1" t="s">
        <v>26</v>
      </c>
      <c r="B47" s="2" t="s">
        <v>1</v>
      </c>
      <c r="C47" s="33" t="s">
        <v>2</v>
      </c>
      <c r="D47" s="33"/>
      <c r="E47" s="34"/>
      <c r="F47" s="33" t="s">
        <v>3</v>
      </c>
      <c r="G47" s="33"/>
      <c r="H47" s="34"/>
      <c r="I47" s="33" t="s">
        <v>4</v>
      </c>
      <c r="J47" s="33"/>
      <c r="K47" s="34"/>
      <c r="L47" s="33" t="s">
        <v>30</v>
      </c>
      <c r="M47" s="33"/>
      <c r="N47" s="34"/>
      <c r="O47" s="33" t="s">
        <v>6</v>
      </c>
      <c r="P47" s="33"/>
      <c r="Q47" s="34"/>
      <c r="R47" s="3" t="s">
        <v>31</v>
      </c>
      <c r="S47" s="3" t="s">
        <v>7</v>
      </c>
      <c r="T47" s="2" t="s">
        <v>8</v>
      </c>
      <c r="U47" s="2" t="s">
        <v>9</v>
      </c>
      <c r="V47" s="4" t="s">
        <v>10</v>
      </c>
      <c r="X47" s="2" t="s">
        <v>14</v>
      </c>
      <c r="Y47" s="4" t="s">
        <v>16</v>
      </c>
    </row>
    <row r="48" spans="1:25" x14ac:dyDescent="0.25">
      <c r="A48" s="6" t="s">
        <v>27</v>
      </c>
      <c r="B48" s="7">
        <v>1</v>
      </c>
      <c r="C48" s="26">
        <f>SUM(('Colonies (R2)'!C48)*(10^6))*20</f>
        <v>100000000</v>
      </c>
      <c r="D48" s="26">
        <f>SUM(('Colonies (R2)'!D48)*(10^6))*20</f>
        <v>80000000</v>
      </c>
      <c r="E48" s="27">
        <f>SUM(('Colonies (R2)'!E48)*(10^6))*20</f>
        <v>20000000</v>
      </c>
      <c r="F48" s="26">
        <f>SUM(('Colonies (R2)'!F48)*(10^6))*20</f>
        <v>120000000</v>
      </c>
      <c r="G48" s="26">
        <f>SUM(('Colonies (R2)'!G48)*(10^6))*20</f>
        <v>100000000</v>
      </c>
      <c r="H48" s="27">
        <f>SUM(('Colonies (R2)'!H48)*(10^6))*20</f>
        <v>80000000</v>
      </c>
      <c r="I48" s="26">
        <f>SUM(('Colonies (R2)'!I48)*(10^6))*20</f>
        <v>20000000</v>
      </c>
      <c r="J48" s="26">
        <f>SUM(('Colonies (R2)'!J48)*(10^6))*20</f>
        <v>60000000</v>
      </c>
      <c r="K48" s="27">
        <f>SUM(('Colonies (R2)'!K48)*(10^6))*20</f>
        <v>20000000</v>
      </c>
      <c r="L48" s="26">
        <f>SUM(('Colonies (R2)'!L48)*(10^6))*20</f>
        <v>60000000</v>
      </c>
      <c r="M48" s="26">
        <f>SUM(('Colonies (R2)'!M48)*(10^6))*20</f>
        <v>70000000</v>
      </c>
      <c r="N48" s="27">
        <f>SUM(('Colonies (R2)'!N48)*(10^6))*20</f>
        <v>20000000</v>
      </c>
      <c r="O48" s="26">
        <f>SUM(('Colonies (R2)'!O48)*(10^6))*20</f>
        <v>180000000</v>
      </c>
      <c r="P48" s="26">
        <f>SUM(('Colonies (R2)'!P48)*(10^6))*20</f>
        <v>170000000</v>
      </c>
      <c r="Q48" s="27">
        <f>SUM(('Colonies (R2)'!Q48)*(10^6))*20</f>
        <v>100000000</v>
      </c>
      <c r="R48" s="18" t="s">
        <v>32</v>
      </c>
      <c r="S48" s="12">
        <v>6</v>
      </c>
      <c r="T48" s="27">
        <f>SUM(L48:N48)/3</f>
        <v>50000000</v>
      </c>
      <c r="U48" s="27">
        <f>SUM(F48:H48)/3</f>
        <v>100000000</v>
      </c>
      <c r="V48" s="26">
        <f>SUM(O48:Q48)/3</f>
        <v>150000000</v>
      </c>
      <c r="W48" s="8"/>
      <c r="X48" s="27">
        <f>_xlfn.STDEV.P(L48:N48)</f>
        <v>21602468.994692869</v>
      </c>
      <c r="Y48" s="26">
        <f>_xlfn.STDEV.P(F48:H48)</f>
        <v>16329931.618554519</v>
      </c>
    </row>
    <row r="49" spans="1:25" x14ac:dyDescent="0.25">
      <c r="A49" s="1"/>
      <c r="B49" s="7">
        <v>2</v>
      </c>
      <c r="C49" s="26">
        <f>SUM(('Colonies (R2)'!C49)*(10^5))*20</f>
        <v>28000000</v>
      </c>
      <c r="D49" s="26">
        <f>SUM(('Colonies (R2)'!D49)*(10^5))*20</f>
        <v>22000000</v>
      </c>
      <c r="E49" s="28">
        <f>SUM(('Colonies (R2)'!E49)*(10^5))*20</f>
        <v>22000000</v>
      </c>
      <c r="F49" s="26">
        <f>SUM(('Colonies (R2)'!F49)*(10^5))*20</f>
        <v>116000000</v>
      </c>
      <c r="G49" s="26">
        <f>SUM(('Colonies (R2)'!G49)*(10^5))*20</f>
        <v>150000000</v>
      </c>
      <c r="H49" s="28">
        <f>SUM(('Colonies (R2)'!H49)*(10^5))*20</f>
        <v>142000000</v>
      </c>
      <c r="I49" s="26">
        <f>SUM(('Colonies (R2)'!I49)*(10^5))*20</f>
        <v>20000000</v>
      </c>
      <c r="J49" s="26">
        <f>SUM(('Colonies (R2)'!J49)*(10^5))*20</f>
        <v>32000000</v>
      </c>
      <c r="K49" s="28">
        <f>SUM(('Colonies (R2)'!K49)*(10^5))*20</f>
        <v>24000000</v>
      </c>
      <c r="L49" s="26">
        <f>SUM(('Colonies (R2)'!L49)*(10^5))*20</f>
        <v>24000000</v>
      </c>
      <c r="M49" s="26">
        <f>SUM(('Colonies (R2)'!M49)*(10^5))*20</f>
        <v>27000000</v>
      </c>
      <c r="N49" s="28">
        <f>SUM(('Colonies (R2)'!N49)*(10^5))*20</f>
        <v>23000000</v>
      </c>
      <c r="O49" s="26">
        <f>SUM(('Colonies (R2)'!O49)*(10^5))*20</f>
        <v>140000000</v>
      </c>
      <c r="P49" s="26">
        <f>SUM(('Colonies (R2)'!P49)*(10^5))*20</f>
        <v>177000000</v>
      </c>
      <c r="Q49" s="28">
        <f>SUM(('Colonies (R2)'!Q49)*(10^5))*20</f>
        <v>165000000</v>
      </c>
      <c r="R49" s="7" t="s">
        <v>32</v>
      </c>
      <c r="S49" s="12">
        <v>5</v>
      </c>
      <c r="T49" s="28">
        <f t="shared" ref="T49:T54" si="25">SUM(L49:N49)/3</f>
        <v>24666666.666666668</v>
      </c>
      <c r="U49" s="28">
        <f t="shared" ref="U49:U54" si="26">SUM(F49:H49)/3</f>
        <v>136000000</v>
      </c>
      <c r="V49" s="26">
        <f t="shared" ref="V49:V54" si="27">SUM(O49:Q49)/3</f>
        <v>160666666.66666666</v>
      </c>
      <c r="W49" s="8"/>
      <c r="X49" s="28">
        <f t="shared" ref="X49:X54" si="28">_xlfn.STDEV.P(L49:N49)</f>
        <v>1699673.1711975948</v>
      </c>
      <c r="Y49" s="26">
        <f t="shared" ref="Y49:Y54" si="29">_xlfn.STDEV.P(F49:H49)</f>
        <v>14514360.704718161</v>
      </c>
    </row>
    <row r="50" spans="1:25" x14ac:dyDescent="0.25">
      <c r="A50" s="1"/>
      <c r="B50" s="7">
        <v>3</v>
      </c>
      <c r="C50" s="26">
        <f>SUM(('Colonies (R2)'!C50)*(10^5))*20</f>
        <v>8000000</v>
      </c>
      <c r="D50" s="26">
        <f>SUM(('Colonies (R2)'!D50)*(10^5))*20</f>
        <v>2000000</v>
      </c>
      <c r="E50" s="28">
        <f>SUM(('Colonies (R2)'!E50)*(10^5))*20</f>
        <v>2000000</v>
      </c>
      <c r="F50" s="26">
        <f>SUM(('Colonies (R2)'!F50)*(10^5))*20</f>
        <v>92000000</v>
      </c>
      <c r="G50" s="26">
        <f>SUM(('Colonies (R2)'!G50)*(10^5))*20</f>
        <v>118000000</v>
      </c>
      <c r="H50" s="28">
        <f>SUM(('Colonies (R2)'!H50)*(10^5))*20</f>
        <v>106000000</v>
      </c>
      <c r="I50" s="26">
        <f>SUM(('Colonies (R2)'!I50)*(10^5))*20</f>
        <v>12000000</v>
      </c>
      <c r="J50" s="26">
        <f>SUM(('Colonies (R2)'!J50)*(10^5))*20</f>
        <v>36000000</v>
      </c>
      <c r="K50" s="28">
        <f>SUM(('Colonies (R2)'!K50)*(10^5))*20</f>
        <v>14000000</v>
      </c>
      <c r="L50" s="26">
        <f>SUM(('Colonies (R2)'!L50)*(10^5))*20</f>
        <v>10000000</v>
      </c>
      <c r="M50" s="26">
        <f>SUM(('Colonies (R2)'!M50)*(10^5))*20</f>
        <v>19000000</v>
      </c>
      <c r="N50" s="28">
        <f>SUM(('Colonies (R2)'!N50)*(10^5))*20</f>
        <v>8000000</v>
      </c>
      <c r="O50" s="26">
        <f>SUM(('Colonies (R2)'!O50)*(10^5))*20</f>
        <v>102000000</v>
      </c>
      <c r="P50" s="26">
        <f>SUM(('Colonies (R2)'!P50)*(10^5))*20</f>
        <v>137000000</v>
      </c>
      <c r="Q50" s="28">
        <f>SUM(('Colonies (R2)'!Q50)*(10^5))*20</f>
        <v>114000000</v>
      </c>
      <c r="R50" s="7" t="s">
        <v>32</v>
      </c>
      <c r="S50" s="12">
        <v>5</v>
      </c>
      <c r="T50" s="28">
        <f t="shared" si="25"/>
        <v>12333333.333333334</v>
      </c>
      <c r="U50" s="28">
        <f t="shared" si="26"/>
        <v>105333333.33333333</v>
      </c>
      <c r="V50" s="26">
        <f t="shared" si="27"/>
        <v>117666666.66666667</v>
      </c>
      <c r="W50" s="8"/>
      <c r="X50" s="28">
        <f t="shared" si="28"/>
        <v>4784233.3648024416</v>
      </c>
      <c r="Y50" s="26">
        <f t="shared" si="29"/>
        <v>10624918.300339485</v>
      </c>
    </row>
    <row r="51" spans="1:25" x14ac:dyDescent="0.25">
      <c r="A51" s="1"/>
      <c r="B51" s="7">
        <v>4</v>
      </c>
      <c r="C51" s="26">
        <f>SUM(('Colonies (R2)'!C51)*(10^5))*20</f>
        <v>4000000</v>
      </c>
      <c r="D51" s="26">
        <f>SUM(('Colonies (R2)'!D51)*(10^5))*20</f>
        <v>4000000</v>
      </c>
      <c r="E51" s="28">
        <f>SUM(('Colonies (R2)'!E51)*(10^5))*20</f>
        <v>2000000</v>
      </c>
      <c r="F51" s="26">
        <f>SUM(('Colonies (R2)'!F51)*(10^5))*20</f>
        <v>30000000</v>
      </c>
      <c r="G51" s="26">
        <f>SUM(('Colonies (R2)'!G51)*(10^5))*20</f>
        <v>24000000</v>
      </c>
      <c r="H51" s="28">
        <f>SUM(('Colonies (R2)'!H51)*(10^5))*20</f>
        <v>58000000</v>
      </c>
      <c r="I51" s="26">
        <f>SUM(('Colonies (R2)'!I51)*(10^5))*20</f>
        <v>4000000</v>
      </c>
      <c r="J51" s="26">
        <f>SUM(('Colonies (R2)'!J51)*(10^5))*20</f>
        <v>2000000</v>
      </c>
      <c r="K51" s="28">
        <f>SUM(('Colonies (R2)'!K51)*(10^5))*20</f>
        <v>10000000</v>
      </c>
      <c r="L51" s="26">
        <f>SUM(('Colonies (R2)'!L51)*(10^5))*20</f>
        <v>4000000</v>
      </c>
      <c r="M51" s="26">
        <f>SUM(('Colonies (R2)'!M51)*(10^5))*20</f>
        <v>3000000</v>
      </c>
      <c r="N51" s="28">
        <f>SUM(('Colonies (R2)'!N51)*(10^5))*20</f>
        <v>6000000</v>
      </c>
      <c r="O51" s="26">
        <f>SUM(('Colonies (R2)'!O51)*(10^5))*20</f>
        <v>34000000</v>
      </c>
      <c r="P51" s="26">
        <f>SUM(('Colonies (R2)'!P51)*(10^5))*20</f>
        <v>27000000</v>
      </c>
      <c r="Q51" s="28">
        <f>SUM(('Colonies (R2)'!Q51)*(10^5))*20</f>
        <v>64000000</v>
      </c>
      <c r="R51" s="7" t="s">
        <v>32</v>
      </c>
      <c r="S51" s="12">
        <v>5</v>
      </c>
      <c r="T51" s="28">
        <f t="shared" si="25"/>
        <v>4333333.333333333</v>
      </c>
      <c r="U51" s="28">
        <f t="shared" si="26"/>
        <v>37333333.333333336</v>
      </c>
      <c r="V51" s="26">
        <f t="shared" si="27"/>
        <v>41666666.666666664</v>
      </c>
      <c r="W51" s="8"/>
      <c r="X51" s="28">
        <f t="shared" si="28"/>
        <v>1247219.1289246471</v>
      </c>
      <c r="Y51" s="26">
        <f t="shared" si="29"/>
        <v>14817407.180595247</v>
      </c>
    </row>
    <row r="52" spans="1:25" x14ac:dyDescent="0.25">
      <c r="A52" s="1"/>
      <c r="B52" s="7">
        <v>5</v>
      </c>
      <c r="C52" s="26">
        <f>SUM(('Colonies (R2)'!C52)*(10^5))*20</f>
        <v>6000000</v>
      </c>
      <c r="D52" s="26">
        <f>SUM(('Colonies (R2)'!D52)*(10^5))*20</f>
        <v>2000000</v>
      </c>
      <c r="E52" s="28">
        <f>SUM(('Colonies (R2)'!E52)*(10^5))*20</f>
        <v>4000000</v>
      </c>
      <c r="F52" s="26">
        <f>SUM(('Colonies (R2)'!F52)*(10^5))*20</f>
        <v>10000000</v>
      </c>
      <c r="G52" s="26">
        <f>SUM(('Colonies (R2)'!G52)*(10^5))*20</f>
        <v>16000000</v>
      </c>
      <c r="H52" s="28">
        <f>SUM(('Colonies (R2)'!H52)*(10^5))*20</f>
        <v>16000000</v>
      </c>
      <c r="I52" s="26">
        <f>SUM(('Colonies (R2)'!I52)*(10^5))*20</f>
        <v>10000000</v>
      </c>
      <c r="J52" s="26">
        <f>SUM(('Colonies (R2)'!J52)*(10^5))*20</f>
        <v>2000000</v>
      </c>
      <c r="K52" s="28">
        <f>SUM(('Colonies (R2)'!K52)*(10^5))*20</f>
        <v>2000000</v>
      </c>
      <c r="L52" s="26">
        <f>SUM(('Colonies (R2)'!L52)*(10^5))*20</f>
        <v>8000000</v>
      </c>
      <c r="M52" s="26">
        <f>SUM(('Colonies (R2)'!M52)*(10^5))*20</f>
        <v>2000000</v>
      </c>
      <c r="N52" s="28">
        <f>SUM(('Colonies (R2)'!N52)*(10^5))*20</f>
        <v>3000000</v>
      </c>
      <c r="O52" s="26">
        <f>SUM(('Colonies (R2)'!O52)*(10^5))*20</f>
        <v>18000000</v>
      </c>
      <c r="P52" s="26">
        <f>SUM(('Colonies (R2)'!P52)*(10^5))*20</f>
        <v>18000000</v>
      </c>
      <c r="Q52" s="28">
        <f>SUM(('Colonies (R2)'!Q52)*(10^5))*20</f>
        <v>19000000</v>
      </c>
      <c r="R52" s="7" t="s">
        <v>32</v>
      </c>
      <c r="S52" s="12">
        <v>5</v>
      </c>
      <c r="T52" s="28">
        <f t="shared" si="25"/>
        <v>4333333.333333333</v>
      </c>
      <c r="U52" s="28">
        <f t="shared" si="26"/>
        <v>14000000</v>
      </c>
      <c r="V52" s="26">
        <f t="shared" si="27"/>
        <v>18333333.333333332</v>
      </c>
      <c r="W52" s="8"/>
      <c r="X52" s="28">
        <f t="shared" si="28"/>
        <v>2624669.2913372703</v>
      </c>
      <c r="Y52" s="26">
        <f t="shared" si="29"/>
        <v>2828427.1247461899</v>
      </c>
    </row>
    <row r="53" spans="1:25" x14ac:dyDescent="0.25">
      <c r="A53" s="1"/>
      <c r="B53" s="7">
        <v>6</v>
      </c>
      <c r="C53" s="26">
        <f>SUM(('Colonies (R2)'!C53)*(10^5))*20</f>
        <v>10000000</v>
      </c>
      <c r="D53" s="26">
        <f>SUM(('Colonies (R2)'!D53)*(10^5))*20</f>
        <v>2000000</v>
      </c>
      <c r="E53" s="28">
        <f>SUM(('Colonies (R2)'!E53)*(10^5))*20</f>
        <v>8000000</v>
      </c>
      <c r="F53" s="26">
        <f>SUM(('Colonies (R2)'!F53)*(10^5))*20</f>
        <v>36000000</v>
      </c>
      <c r="G53" s="26">
        <f>SUM(('Colonies (R2)'!G53)*(10^5))*20</f>
        <v>60000000</v>
      </c>
      <c r="H53" s="28">
        <f>SUM(('Colonies (R2)'!H53)*(10^5))*20</f>
        <v>44000000</v>
      </c>
      <c r="I53" s="26">
        <f>SUM(('Colonies (R2)'!I53)*(10^5))*20</f>
        <v>64000000</v>
      </c>
      <c r="J53" s="26">
        <f>SUM(('Colonies (R2)'!J53)*(10^5))*20</f>
        <v>64000000</v>
      </c>
      <c r="K53" s="28">
        <f>SUM(('Colonies (R2)'!K53)*(10^5))*20</f>
        <v>46000000</v>
      </c>
      <c r="L53" s="26">
        <f>SUM(('Colonies (R2)'!L53)*(10^5))*20</f>
        <v>37000000</v>
      </c>
      <c r="M53" s="26">
        <f>SUM(('Colonies (R2)'!M53)*(10^5))*20</f>
        <v>33000000</v>
      </c>
      <c r="N53" s="28">
        <f>SUM(('Colonies (R2)'!N53)*(10^5))*20</f>
        <v>27000000</v>
      </c>
      <c r="O53" s="26">
        <f>SUM(('Colonies (R2)'!O53)*(10^5))*20</f>
        <v>73000000</v>
      </c>
      <c r="P53" s="26">
        <f>SUM(('Colonies (R2)'!P53)*(10^5))*20</f>
        <v>93000000</v>
      </c>
      <c r="Q53" s="28">
        <f>SUM(('Colonies (R2)'!Q53)*(10^5))*20</f>
        <v>71000000</v>
      </c>
      <c r="R53" s="7" t="s">
        <v>32</v>
      </c>
      <c r="S53" s="12">
        <v>5</v>
      </c>
      <c r="T53" s="28">
        <f t="shared" si="25"/>
        <v>32333333.333333332</v>
      </c>
      <c r="U53" s="28">
        <f t="shared" si="26"/>
        <v>46666666.666666664</v>
      </c>
      <c r="V53" s="26">
        <f t="shared" si="27"/>
        <v>79000000</v>
      </c>
      <c r="W53" s="8"/>
      <c r="X53" s="28">
        <f t="shared" si="28"/>
        <v>4109609.335312651</v>
      </c>
      <c r="Y53" s="26">
        <f t="shared" si="29"/>
        <v>9977753.0313971769</v>
      </c>
    </row>
    <row r="54" spans="1:25" x14ac:dyDescent="0.25">
      <c r="A54" s="1"/>
      <c r="B54" s="7">
        <v>7</v>
      </c>
      <c r="C54" s="26">
        <f>SUM(('Colonies (R2)'!C54)*(10^5))*20</f>
        <v>6000000</v>
      </c>
      <c r="D54" s="26">
        <f>SUM(('Colonies (R2)'!D54)*(10^5))*20</f>
        <v>8000000</v>
      </c>
      <c r="E54" s="28">
        <f>SUM(('Colonies (R2)'!E54)*(10^5))*20</f>
        <v>6000000</v>
      </c>
      <c r="F54" s="26">
        <f>SUM(('Colonies (R2)'!F54)*(10^5))*20</f>
        <v>38000000</v>
      </c>
      <c r="G54" s="26">
        <f>SUM(('Colonies (R2)'!G54)*(10^5))*20</f>
        <v>34000000</v>
      </c>
      <c r="H54" s="28">
        <f>SUM(('Colonies (R2)'!H54)*(10^5))*20</f>
        <v>20000000</v>
      </c>
      <c r="I54" s="26">
        <f>SUM(('Colonies (R2)'!I54)*(10^5))*20</f>
        <v>36000000</v>
      </c>
      <c r="J54" s="26">
        <f>SUM(('Colonies (R2)'!J54)*(10^5))*20</f>
        <v>38000000</v>
      </c>
      <c r="K54" s="28">
        <f>SUM(('Colonies (R2)'!K54)*(10^5))*20</f>
        <v>54000000</v>
      </c>
      <c r="L54" s="26">
        <f>SUM(('Colonies (R2)'!L54)*(10^5))*20</f>
        <v>21000000</v>
      </c>
      <c r="M54" s="26">
        <f>SUM(('Colonies (R2)'!M54)*(10^5))*20</f>
        <v>23000000</v>
      </c>
      <c r="N54" s="28">
        <f>SUM(('Colonies (R2)'!N54)*(10^5))*20</f>
        <v>30000000</v>
      </c>
      <c r="O54" s="26">
        <f>SUM(('Colonies (R2)'!O54)*(10^5))*20</f>
        <v>59000000</v>
      </c>
      <c r="P54" s="26">
        <f>SUM(('Colonies (R2)'!P54)*(10^5))*20</f>
        <v>57000000</v>
      </c>
      <c r="Q54" s="28">
        <f>SUM(('Colonies (R2)'!Q54)*(10^5))*20</f>
        <v>50000000</v>
      </c>
      <c r="R54" s="7" t="s">
        <v>32</v>
      </c>
      <c r="S54" s="12">
        <v>5</v>
      </c>
      <c r="T54" s="28">
        <f t="shared" si="25"/>
        <v>24666666.666666668</v>
      </c>
      <c r="U54" s="28">
        <f t="shared" si="26"/>
        <v>30666666.666666668</v>
      </c>
      <c r="V54" s="26">
        <f t="shared" si="27"/>
        <v>55333333.333333336</v>
      </c>
      <c r="W54" s="8"/>
      <c r="X54" s="28">
        <f t="shared" si="28"/>
        <v>3858612.3009300753</v>
      </c>
      <c r="Y54" s="26">
        <f t="shared" si="29"/>
        <v>7717224.6018601507</v>
      </c>
    </row>
    <row r="55" spans="1:25" x14ac:dyDescent="0.25">
      <c r="A55" s="1"/>
    </row>
    <row r="56" spans="1:25" x14ac:dyDescent="0.25">
      <c r="A56" s="1" t="s">
        <v>28</v>
      </c>
      <c r="B56" s="2" t="s">
        <v>1</v>
      </c>
      <c r="C56" s="33" t="s">
        <v>2</v>
      </c>
      <c r="D56" s="33"/>
      <c r="E56" s="34"/>
      <c r="F56" s="33" t="s">
        <v>3</v>
      </c>
      <c r="G56" s="33"/>
      <c r="H56" s="34"/>
      <c r="I56" s="33" t="s">
        <v>4</v>
      </c>
      <c r="J56" s="33"/>
      <c r="K56" s="34"/>
      <c r="L56" s="33" t="s">
        <v>30</v>
      </c>
      <c r="M56" s="33"/>
      <c r="N56" s="34"/>
      <c r="O56" s="33" t="s">
        <v>6</v>
      </c>
      <c r="P56" s="33"/>
      <c r="Q56" s="34"/>
      <c r="R56" s="3" t="s">
        <v>31</v>
      </c>
      <c r="S56" s="3" t="s">
        <v>7</v>
      </c>
      <c r="T56" s="2" t="s">
        <v>8</v>
      </c>
      <c r="U56" s="2" t="s">
        <v>9</v>
      </c>
      <c r="V56" s="4" t="s">
        <v>10</v>
      </c>
      <c r="X56" s="2" t="s">
        <v>14</v>
      </c>
      <c r="Y56" s="4" t="s">
        <v>16</v>
      </c>
    </row>
    <row r="57" spans="1:25" x14ac:dyDescent="0.25">
      <c r="A57" s="6" t="s">
        <v>29</v>
      </c>
      <c r="B57" s="7">
        <v>1</v>
      </c>
      <c r="C57" s="26">
        <f>SUM(('Colonies (R2)'!C57)*(10^6))*20</f>
        <v>20000000</v>
      </c>
      <c r="D57" s="26">
        <f>SUM(('Colonies (R2)'!D57)*(10^6))*20</f>
        <v>40000000</v>
      </c>
      <c r="E57" s="27">
        <f>SUM(('Colonies (R2)'!E57)*(10^6))*20</f>
        <v>80000000</v>
      </c>
      <c r="F57" s="26">
        <f>SUM(('Colonies (R2)'!F57)*(10^6))*20</f>
        <v>200000000</v>
      </c>
      <c r="G57" s="26">
        <f>SUM(('Colonies (R2)'!G57)*(10^6))*20</f>
        <v>100000000</v>
      </c>
      <c r="H57" s="27">
        <f>SUM(('Colonies (R2)'!H57)*(10^6))*20</f>
        <v>80000000</v>
      </c>
      <c r="I57" s="26">
        <f>SUM(('Colonies (R2)'!I57)*(10^6))*20</f>
        <v>40000000</v>
      </c>
      <c r="J57" s="26">
        <f>SUM(('Colonies (R2)'!J57)*(10^6))*20</f>
        <v>40000000</v>
      </c>
      <c r="K57" s="27">
        <f>SUM(('Colonies (R2)'!K57)*(10^6))*20</f>
        <v>20000000</v>
      </c>
      <c r="L57" s="26">
        <f>SUM(('Colonies (R2)'!L57)*(10^6))*20</f>
        <v>20000000</v>
      </c>
      <c r="M57" s="26">
        <f>SUM(('Colonies (R2)'!M57)*(10^6))*20</f>
        <v>40000000</v>
      </c>
      <c r="N57" s="27">
        <f>SUM(('Colonies (R2)'!N57)*(10^6))*20</f>
        <v>50000000</v>
      </c>
      <c r="O57" s="26">
        <f>SUM(('Colonies (R2)'!O57)*(10^6))*20</f>
        <v>220000000</v>
      </c>
      <c r="P57" s="26">
        <f>SUM(('Colonies (R2)'!P57)*(10^6))*20</f>
        <v>140000000</v>
      </c>
      <c r="Q57" s="27">
        <f>SUM(('Colonies (R2)'!Q57)*(10^6))*20</f>
        <v>130000000</v>
      </c>
      <c r="R57" s="18" t="s">
        <v>32</v>
      </c>
      <c r="S57" s="12">
        <v>6</v>
      </c>
      <c r="T57" s="27">
        <f>SUM(L57:N57)/3</f>
        <v>36666666.666666664</v>
      </c>
      <c r="U57" s="27">
        <f>SUM(F57:H57)/3</f>
        <v>126666666.66666667</v>
      </c>
      <c r="V57" s="26">
        <f>SUM(O57:Q57)/3</f>
        <v>163333333.33333334</v>
      </c>
      <c r="W57" s="8"/>
      <c r="X57" s="27">
        <f>_xlfn.STDEV.P(L57:N57)</f>
        <v>12472191.289246472</v>
      </c>
      <c r="Y57" s="26">
        <f>_xlfn.STDEV.P(F57:H57)</f>
        <v>52493385.826745406</v>
      </c>
    </row>
    <row r="58" spans="1:25" x14ac:dyDescent="0.25">
      <c r="B58" s="7">
        <v>2</v>
      </c>
      <c r="C58" s="26">
        <f>SUM(('Colonies (R2)'!C58)*(10^5))*20</f>
        <v>2000000</v>
      </c>
      <c r="D58" s="26">
        <f>SUM(('Colonies (R2)'!D58)*(10^5))*20</f>
        <v>2000000</v>
      </c>
      <c r="E58" s="28">
        <f>SUM(('Colonies (R2)'!E58)*(10^5))*20</f>
        <v>4000000</v>
      </c>
      <c r="F58" s="26">
        <f>SUM(('Colonies (R2)'!F58)*(10^5))*20</f>
        <v>164000000</v>
      </c>
      <c r="G58" s="26">
        <f>SUM(('Colonies (R2)'!G58)*(10^5))*20</f>
        <v>152000000</v>
      </c>
      <c r="H58" s="28">
        <f>SUM(('Colonies (R2)'!H58)*(10^5))*20</f>
        <v>148000000</v>
      </c>
      <c r="I58" s="26">
        <f>SUM(('Colonies (R2)'!I58)*(10^5))*20</f>
        <v>8000000</v>
      </c>
      <c r="J58" s="26">
        <f>SUM(('Colonies (R2)'!J58)*(10^5))*20</f>
        <v>4000000</v>
      </c>
      <c r="K58" s="28">
        <f>SUM(('Colonies (R2)'!K58)*(10^5))*20</f>
        <v>2000000</v>
      </c>
      <c r="L58" s="26">
        <f>SUM(('Colonies (R2)'!L58)*(10^5))*20</f>
        <v>5000000</v>
      </c>
      <c r="M58" s="26">
        <f>SUM(('Colonies (R2)'!M58)*(10^5))*20</f>
        <v>3000000</v>
      </c>
      <c r="N58" s="28">
        <f>SUM(('Colonies (R2)'!N58)*(10^5))*20</f>
        <v>3000000</v>
      </c>
      <c r="O58" s="26">
        <f>SUM(('Colonies (R2)'!O58)*(10^5))*20</f>
        <v>169000000</v>
      </c>
      <c r="P58" s="26">
        <f>SUM(('Colonies (R2)'!P58)*(10^5))*20</f>
        <v>155000000</v>
      </c>
      <c r="Q58" s="28">
        <f>SUM(('Colonies (R2)'!Q58)*(10^5))*20</f>
        <v>151000000</v>
      </c>
      <c r="R58" s="7" t="s">
        <v>32</v>
      </c>
      <c r="S58" s="12">
        <v>5</v>
      </c>
      <c r="T58" s="28">
        <f t="shared" ref="T58:T63" si="30">SUM(L58:N58)/3</f>
        <v>3666666.6666666665</v>
      </c>
      <c r="U58" s="28">
        <f t="shared" ref="U58:U63" si="31">SUM(F58:H58)/3</f>
        <v>154666666.66666666</v>
      </c>
      <c r="V58" s="26">
        <f t="shared" ref="V58:V63" si="32">SUM(O58:Q58)/3</f>
        <v>158333333.33333334</v>
      </c>
      <c r="W58" s="8"/>
      <c r="X58" s="28">
        <f t="shared" ref="X58:X63" si="33">_xlfn.STDEV.P(L58:N58)</f>
        <v>942809.04158206342</v>
      </c>
      <c r="Y58" s="26">
        <f t="shared" ref="Y58:Y63" si="34">_xlfn.STDEV.P(F58:H58)</f>
        <v>6798692.6847903803</v>
      </c>
    </row>
    <row r="59" spans="1:25" x14ac:dyDescent="0.25">
      <c r="B59" s="7">
        <v>3</v>
      </c>
      <c r="C59" s="26">
        <f>SUM(('Colonies (R2)'!C59)*(10^5))*20</f>
        <v>6000000</v>
      </c>
      <c r="D59" s="26">
        <f>SUM(('Colonies (R2)'!D59)*(10^5))*20</f>
        <v>4000000</v>
      </c>
      <c r="E59" s="28">
        <f>SUM(('Colonies (R2)'!E59)*(10^5))*20</f>
        <v>2000000</v>
      </c>
      <c r="F59" s="26">
        <f>SUM(('Colonies (R2)'!F59)*(10^5))*20</f>
        <v>76000000</v>
      </c>
      <c r="G59" s="26">
        <f>SUM(('Colonies (R2)'!G59)*(10^5))*20</f>
        <v>80000000</v>
      </c>
      <c r="H59" s="28">
        <f>SUM(('Colonies (R2)'!H59)*(10^5))*20</f>
        <v>82000000</v>
      </c>
      <c r="I59" s="26">
        <f>SUM(('Colonies (R2)'!I59)*(10^5))*20</f>
        <v>2000000</v>
      </c>
      <c r="J59" s="26">
        <f>SUM(('Colonies (R2)'!J59)*(10^5))*20</f>
        <v>2000000</v>
      </c>
      <c r="K59" s="28">
        <f>SUM(('Colonies (R2)'!K59)*(10^5))*20</f>
        <v>4000000</v>
      </c>
      <c r="L59" s="26">
        <f>SUM(('Colonies (R2)'!L59)*(10^5))*20</f>
        <v>4000000</v>
      </c>
      <c r="M59" s="26">
        <f>SUM(('Colonies (R2)'!M59)*(10^5))*20</f>
        <v>3000000</v>
      </c>
      <c r="N59" s="28">
        <f>SUM(('Colonies (R2)'!N59)*(10^5))*20</f>
        <v>3000000</v>
      </c>
      <c r="O59" s="26">
        <f>SUM(('Colonies (R2)'!O59)*(10^5))*20</f>
        <v>80000000</v>
      </c>
      <c r="P59" s="26">
        <f>SUM(('Colonies (R2)'!P59)*(10^5))*20</f>
        <v>83000000</v>
      </c>
      <c r="Q59" s="28">
        <f>SUM(('Colonies (R2)'!Q59)*(10^5))*20</f>
        <v>85000000</v>
      </c>
      <c r="R59" s="7" t="s">
        <v>32</v>
      </c>
      <c r="S59" s="12">
        <v>5</v>
      </c>
      <c r="T59" s="28">
        <f t="shared" si="30"/>
        <v>3333333.3333333335</v>
      </c>
      <c r="U59" s="28">
        <f t="shared" si="31"/>
        <v>79333333.333333328</v>
      </c>
      <c r="V59" s="26">
        <f t="shared" si="32"/>
        <v>82666666.666666672</v>
      </c>
      <c r="W59" s="8"/>
      <c r="X59" s="28">
        <f t="shared" si="33"/>
        <v>471404.52079103171</v>
      </c>
      <c r="Y59" s="26">
        <f t="shared" si="34"/>
        <v>2494438.2578492942</v>
      </c>
    </row>
    <row r="60" spans="1:25" x14ac:dyDescent="0.25">
      <c r="B60" s="7">
        <v>4</v>
      </c>
      <c r="C60" s="26">
        <f>SUM(('Colonies (R2)'!C60)*(10^5))*20</f>
        <v>8000000</v>
      </c>
      <c r="D60" s="26">
        <f>SUM(('Colonies (R2)'!D60)*(10^5))*20</f>
        <v>2000000</v>
      </c>
      <c r="E60" s="28">
        <f>SUM(('Colonies (R2)'!E60)*(10^5))*20</f>
        <v>2000000</v>
      </c>
      <c r="F60" s="26">
        <f>SUM(('Colonies (R2)'!F60)*(10^5))*20</f>
        <v>24000000</v>
      </c>
      <c r="G60" s="26">
        <f>SUM(('Colonies (R2)'!G60)*(10^5))*20</f>
        <v>38000000</v>
      </c>
      <c r="H60" s="28">
        <f>SUM(('Colonies (R2)'!H60)*(10^5))*20</f>
        <v>24000000</v>
      </c>
      <c r="I60" s="26">
        <f>SUM(('Colonies (R2)'!I60)*(10^5))*20</f>
        <v>2000000</v>
      </c>
      <c r="J60" s="26">
        <f>SUM(('Colonies (R2)'!J60)*(10^5))*20</f>
        <v>2000000</v>
      </c>
      <c r="K60" s="28">
        <f>SUM(('Colonies (R2)'!K60)*(10^5))*20</f>
        <v>2000000</v>
      </c>
      <c r="L60" s="26">
        <f>SUM(('Colonies (R2)'!L60)*(10^5))*20</f>
        <v>5000000</v>
      </c>
      <c r="M60" s="26">
        <f>SUM(('Colonies (R2)'!M60)*(10^5))*20</f>
        <v>2000000</v>
      </c>
      <c r="N60" s="28">
        <f>SUM(('Colonies (R2)'!N60)*(10^5))*20</f>
        <v>2000000</v>
      </c>
      <c r="O60" s="26">
        <f>SUM(('Colonies (R2)'!O60)*(10^5))*20</f>
        <v>29000000</v>
      </c>
      <c r="P60" s="26">
        <f>SUM(('Colonies (R2)'!P60)*(10^5))*20</f>
        <v>40000000</v>
      </c>
      <c r="Q60" s="28">
        <f>SUM(('Colonies (R2)'!Q60)*(10^5))*20</f>
        <v>26000000</v>
      </c>
      <c r="R60" s="7" t="s">
        <v>32</v>
      </c>
      <c r="S60" s="12">
        <v>5</v>
      </c>
      <c r="T60" s="28">
        <f t="shared" si="30"/>
        <v>3000000</v>
      </c>
      <c r="U60" s="28">
        <f t="shared" si="31"/>
        <v>28666666.666666668</v>
      </c>
      <c r="V60" s="26">
        <f t="shared" si="32"/>
        <v>31666666.666666668</v>
      </c>
      <c r="W60" s="8"/>
      <c r="X60" s="28">
        <f t="shared" si="33"/>
        <v>1414213.562373095</v>
      </c>
      <c r="Y60" s="26">
        <f t="shared" si="34"/>
        <v>6599663.2910744436</v>
      </c>
    </row>
    <row r="61" spans="1:25" x14ac:dyDescent="0.25">
      <c r="B61" s="7">
        <v>5</v>
      </c>
      <c r="C61" s="26">
        <f>SUM(('Colonies (R2)'!C61)*(10^5))*20</f>
        <v>4000000</v>
      </c>
      <c r="D61" s="26">
        <f>SUM(('Colonies (R2)'!D61)*(10^5))*20</f>
        <v>2000000</v>
      </c>
      <c r="E61" s="28">
        <f>SUM(('Colonies (R2)'!E61)*(10^5))*20</f>
        <v>2000000</v>
      </c>
      <c r="F61" s="26">
        <f>SUM(('Colonies (R2)'!F61)*(10^5))*20</f>
        <v>14000000</v>
      </c>
      <c r="G61" s="26">
        <f>SUM(('Colonies (R2)'!G61)*(10^5))*20</f>
        <v>22000000</v>
      </c>
      <c r="H61" s="28">
        <f>SUM(('Colonies (R2)'!H61)*(10^5))*20</f>
        <v>14000000</v>
      </c>
      <c r="I61" s="26">
        <f>SUM(('Colonies (R2)'!I61)*(10^5))*20</f>
        <v>2000000</v>
      </c>
      <c r="J61" s="26">
        <f>SUM(('Colonies (R2)'!J61)*(10^5))*20</f>
        <v>6000000</v>
      </c>
      <c r="K61" s="28">
        <f>SUM(('Colonies (R2)'!K61)*(10^5))*20</f>
        <v>4000000</v>
      </c>
      <c r="L61" s="26">
        <f>SUM(('Colonies (R2)'!L61)*(10^5))*20</f>
        <v>3000000</v>
      </c>
      <c r="M61" s="26">
        <f>SUM(('Colonies (R2)'!M61)*(10^5))*20</f>
        <v>4000000</v>
      </c>
      <c r="N61" s="28">
        <f>SUM(('Colonies (R2)'!N61)*(10^5))*20</f>
        <v>3000000</v>
      </c>
      <c r="O61" s="26">
        <f>SUM(('Colonies (R2)'!O61)*(10^5))*20</f>
        <v>17000000</v>
      </c>
      <c r="P61" s="26">
        <f>SUM(('Colonies (R2)'!P61)*(10^5))*20</f>
        <v>26000000</v>
      </c>
      <c r="Q61" s="28">
        <f>SUM(('Colonies (R2)'!Q61)*(10^5))*20</f>
        <v>17000000</v>
      </c>
      <c r="R61" s="7" t="s">
        <v>32</v>
      </c>
      <c r="S61" s="12">
        <v>5</v>
      </c>
      <c r="T61" s="28">
        <f t="shared" si="30"/>
        <v>3333333.3333333335</v>
      </c>
      <c r="U61" s="28">
        <f t="shared" si="31"/>
        <v>16666666.666666666</v>
      </c>
      <c r="V61" s="26">
        <f t="shared" si="32"/>
        <v>20000000</v>
      </c>
      <c r="W61" s="8"/>
      <c r="X61" s="28">
        <f t="shared" si="33"/>
        <v>471404.52079103171</v>
      </c>
      <c r="Y61" s="26">
        <f t="shared" si="34"/>
        <v>3771236.1663282537</v>
      </c>
    </row>
    <row r="62" spans="1:25" x14ac:dyDescent="0.25">
      <c r="B62" s="7">
        <v>6</v>
      </c>
      <c r="C62" s="26">
        <f>SUM(('Colonies (R2)'!C62)*(10^5))*20</f>
        <v>2000000</v>
      </c>
      <c r="D62" s="26">
        <f>SUM(('Colonies (R2)'!D62)*(10^5))*20</f>
        <v>2000000</v>
      </c>
      <c r="E62" s="28">
        <f>SUM(('Colonies (R2)'!E62)*(10^5))*20</f>
        <v>2000000</v>
      </c>
      <c r="F62" s="26">
        <f>SUM(('Colonies (R2)'!F62)*(10^5))*20</f>
        <v>74000000</v>
      </c>
      <c r="G62" s="26">
        <f>SUM(('Colonies (R2)'!G62)*(10^5))*20</f>
        <v>78000000</v>
      </c>
      <c r="H62" s="28">
        <f>SUM(('Colonies (R2)'!H62)*(10^5))*20</f>
        <v>60000000</v>
      </c>
      <c r="I62" s="26">
        <f>SUM(('Colonies (R2)'!I62)*(10^5))*20</f>
        <v>2000000</v>
      </c>
      <c r="J62" s="26">
        <f>SUM(('Colonies (R2)'!J62)*(10^5))*20</f>
        <v>4000000</v>
      </c>
      <c r="K62" s="28">
        <f>SUM(('Colonies (R2)'!K62)*(10^5))*20</f>
        <v>4000000</v>
      </c>
      <c r="L62" s="26">
        <f>SUM(('Colonies (R2)'!L62)*(10^5))*20</f>
        <v>2000000</v>
      </c>
      <c r="M62" s="26">
        <f>SUM(('Colonies (R2)'!M62)*(10^5))*20</f>
        <v>3000000</v>
      </c>
      <c r="N62" s="28">
        <f>SUM(('Colonies (R2)'!N62)*(10^5))*20</f>
        <v>3000000</v>
      </c>
      <c r="O62" s="26">
        <f>SUM(('Colonies (R2)'!O62)*(10^5))*20</f>
        <v>76000000</v>
      </c>
      <c r="P62" s="26">
        <f>SUM(('Colonies (R2)'!P62)*(10^5))*20</f>
        <v>81000000</v>
      </c>
      <c r="Q62" s="28">
        <f>SUM(('Colonies (R2)'!Q62)*(10^5))*20</f>
        <v>63000000</v>
      </c>
      <c r="R62" s="7" t="s">
        <v>32</v>
      </c>
      <c r="S62" s="12">
        <v>5</v>
      </c>
      <c r="T62" s="28">
        <f t="shared" si="30"/>
        <v>2666666.6666666665</v>
      </c>
      <c r="U62" s="28">
        <f t="shared" si="31"/>
        <v>70666666.666666672</v>
      </c>
      <c r="V62" s="26">
        <f t="shared" si="32"/>
        <v>73333333.333333328</v>
      </c>
      <c r="W62" s="8"/>
      <c r="X62" s="28">
        <f t="shared" si="33"/>
        <v>471404.52079103171</v>
      </c>
      <c r="Y62" s="26">
        <f t="shared" si="34"/>
        <v>7717224.6018601507</v>
      </c>
    </row>
    <row r="63" spans="1:25" x14ac:dyDescent="0.25">
      <c r="B63" s="7">
        <v>7</v>
      </c>
      <c r="C63" s="26">
        <f>SUM(('Colonies (R2)'!C63)*(10^5))*20</f>
        <v>4000000</v>
      </c>
      <c r="D63" s="26">
        <f>SUM(('Colonies (R2)'!D63)*(10^5))*20</f>
        <v>4000000</v>
      </c>
      <c r="E63" s="28">
        <f>SUM(('Colonies (R2)'!E63)*(10^5))*20</f>
        <v>2000000</v>
      </c>
      <c r="F63" s="26">
        <f>SUM(('Colonies (R2)'!F63)*(10^5))*20</f>
        <v>80000000</v>
      </c>
      <c r="G63" s="26">
        <f>SUM(('Colonies (R2)'!G63)*(10^5))*20</f>
        <v>52000000</v>
      </c>
      <c r="H63" s="28">
        <f>SUM(('Colonies (R2)'!H63)*(10^5))*20</f>
        <v>64000000</v>
      </c>
      <c r="I63" s="26">
        <f>SUM(('Colonies (R2)'!I63)*(10^5))*20</f>
        <v>8000000</v>
      </c>
      <c r="J63" s="26">
        <f>SUM(('Colonies (R2)'!J63)*(10^5))*20</f>
        <v>10000000</v>
      </c>
      <c r="K63" s="28">
        <f>SUM(('Colonies (R2)'!K63)*(10^5))*20</f>
        <v>4000000</v>
      </c>
      <c r="L63" s="26">
        <f>SUM(('Colonies (R2)'!L63)*(10^5))*20</f>
        <v>6000000</v>
      </c>
      <c r="M63" s="26">
        <f>SUM(('Colonies (R2)'!M63)*(10^5))*20</f>
        <v>7000000</v>
      </c>
      <c r="N63" s="28">
        <f>SUM(('Colonies (R2)'!N63)*(10^5))*20</f>
        <v>3000000</v>
      </c>
      <c r="O63" s="26">
        <f>SUM(('Colonies (R2)'!O63)*(10^5))*20</f>
        <v>86000000</v>
      </c>
      <c r="P63" s="26">
        <f>SUM(('Colonies (R2)'!P63)*(10^5))*20</f>
        <v>59000000</v>
      </c>
      <c r="Q63" s="28">
        <f>SUM(('Colonies (R2)'!Q63)*(10^5))*20</f>
        <v>67000000</v>
      </c>
      <c r="R63" s="7" t="s">
        <v>32</v>
      </c>
      <c r="S63" s="12">
        <v>5</v>
      </c>
      <c r="T63" s="28">
        <f t="shared" si="30"/>
        <v>5333333.333333333</v>
      </c>
      <c r="U63" s="28">
        <f t="shared" si="31"/>
        <v>65333333.333333336</v>
      </c>
      <c r="V63" s="26">
        <f t="shared" si="32"/>
        <v>70666666.666666672</v>
      </c>
      <c r="W63" s="8"/>
      <c r="X63" s="28">
        <f t="shared" si="33"/>
        <v>1699673.1711975948</v>
      </c>
      <c r="Y63" s="26">
        <f t="shared" si="34"/>
        <v>11469767.022723503</v>
      </c>
    </row>
  </sheetData>
  <mergeCells count="35">
    <mergeCell ref="C11:E11"/>
    <mergeCell ref="F11:H11"/>
    <mergeCell ref="I11:K11"/>
    <mergeCell ref="L11:N11"/>
    <mergeCell ref="O11:Q11"/>
    <mergeCell ref="C2:E2"/>
    <mergeCell ref="F2:H2"/>
    <mergeCell ref="I2:K2"/>
    <mergeCell ref="L2:N2"/>
    <mergeCell ref="O2:Q2"/>
    <mergeCell ref="C29:E29"/>
    <mergeCell ref="F29:H29"/>
    <mergeCell ref="I29:K29"/>
    <mergeCell ref="L29:N29"/>
    <mergeCell ref="O29:Q29"/>
    <mergeCell ref="C20:E20"/>
    <mergeCell ref="F20:H20"/>
    <mergeCell ref="I20:K20"/>
    <mergeCell ref="L20:N20"/>
    <mergeCell ref="O20:Q20"/>
    <mergeCell ref="C47:E47"/>
    <mergeCell ref="F47:H47"/>
    <mergeCell ref="I47:K47"/>
    <mergeCell ref="L47:N47"/>
    <mergeCell ref="O47:Q47"/>
    <mergeCell ref="C38:E38"/>
    <mergeCell ref="F38:H38"/>
    <mergeCell ref="I38:K38"/>
    <mergeCell ref="L38:N38"/>
    <mergeCell ref="O38:Q38"/>
    <mergeCell ref="C56:E56"/>
    <mergeCell ref="F56:H56"/>
    <mergeCell ref="I56:K56"/>
    <mergeCell ref="L56:N56"/>
    <mergeCell ref="O56:Q5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4AC57A-5851-4464-8FEE-E2750D9B31B9}">
  <dimension ref="A2:Q63"/>
  <sheetViews>
    <sheetView tabSelected="1" zoomScale="85" zoomScaleNormal="85" workbookViewId="0"/>
  </sheetViews>
  <sheetFormatPr defaultRowHeight="15" x14ac:dyDescent="0.25"/>
  <sheetData>
    <row r="2" spans="1:17" x14ac:dyDescent="0.25">
      <c r="A2" s="1" t="s">
        <v>0</v>
      </c>
      <c r="B2" s="2" t="s">
        <v>1</v>
      </c>
      <c r="C2" s="33" t="s">
        <v>2</v>
      </c>
      <c r="D2" s="33"/>
      <c r="E2" s="34"/>
      <c r="F2" s="33" t="s">
        <v>3</v>
      </c>
      <c r="G2" s="33"/>
      <c r="H2" s="34"/>
      <c r="I2" s="33" t="s">
        <v>4</v>
      </c>
      <c r="J2" s="33"/>
      <c r="K2" s="34"/>
      <c r="L2" s="33" t="s">
        <v>30</v>
      </c>
      <c r="M2" s="33"/>
      <c r="N2" s="34"/>
      <c r="O2" s="33" t="s">
        <v>6</v>
      </c>
      <c r="P2" s="33"/>
      <c r="Q2" s="33"/>
    </row>
    <row r="3" spans="1:17" x14ac:dyDescent="0.25">
      <c r="A3" s="6" t="s">
        <v>17</v>
      </c>
      <c r="B3" s="7">
        <v>1</v>
      </c>
      <c r="C3" s="19">
        <f>LOG10('CFU (R2)'!C3)</f>
        <v>7.3010299956639813</v>
      </c>
      <c r="D3" s="19">
        <f>LOG10('CFU (R2)'!D3)</f>
        <v>7.3010299956639813</v>
      </c>
      <c r="E3" s="20">
        <f>LOG10('CFU (R2)'!E3)</f>
        <v>7.6020599913279625</v>
      </c>
      <c r="F3" s="19" t="e">
        <f>LOG10('CFU (R2)'!F3)</f>
        <v>#NUM!</v>
      </c>
      <c r="G3" s="19" t="e">
        <f>LOG10('CFU (R2)'!G3)</f>
        <v>#NUM!</v>
      </c>
      <c r="H3" s="20" t="e">
        <f>LOG10('CFU (R2)'!H3)</f>
        <v>#NUM!</v>
      </c>
      <c r="I3" s="19">
        <f>LOG10('CFU (R2)'!I3)</f>
        <v>7.3010299956639813</v>
      </c>
      <c r="J3" s="19">
        <f>LOG10('CFU (R2)'!J3)</f>
        <v>7.6020599913279625</v>
      </c>
      <c r="K3" s="20">
        <f>LOG10('CFU (R2)'!K3)</f>
        <v>7.3010299956639813</v>
      </c>
      <c r="L3" s="19">
        <f>LOG10('CFU (R2)'!L3)</f>
        <v>7.3010299956639813</v>
      </c>
      <c r="M3" s="19">
        <f>LOG10('CFU (R2)'!M3)</f>
        <v>7.4771212547196626</v>
      </c>
      <c r="N3" s="20">
        <f>LOG10('CFU (R2)'!N3)</f>
        <v>7.4771212547196626</v>
      </c>
      <c r="O3" s="19">
        <f>LOG10('CFU (R2)'!O3)</f>
        <v>7.3010299956639813</v>
      </c>
      <c r="P3" s="19">
        <f>LOG10('CFU (R2)'!P3)</f>
        <v>7.4771212547196626</v>
      </c>
      <c r="Q3" s="19">
        <f>LOG10('CFU (R2)'!Q3)</f>
        <v>7.4771212547196626</v>
      </c>
    </row>
    <row r="4" spans="1:17" x14ac:dyDescent="0.25">
      <c r="A4" s="1"/>
      <c r="B4" s="7">
        <v>2</v>
      </c>
      <c r="C4" s="19">
        <f>LOG10('CFU (R2)'!C4)</f>
        <v>7.7781512503836439</v>
      </c>
      <c r="D4" s="19">
        <f>LOG10('CFU (R2)'!D4)</f>
        <v>7.8325089127062366</v>
      </c>
      <c r="E4" s="21">
        <f>LOG10('CFU (R2)'!E4)</f>
        <v>8.0492180226701819</v>
      </c>
      <c r="F4" s="19" t="e">
        <f>LOG10('CFU (R2)'!F4)</f>
        <v>#NUM!</v>
      </c>
      <c r="G4" s="19" t="e">
        <f>LOG10('CFU (R2)'!G4)</f>
        <v>#NUM!</v>
      </c>
      <c r="H4" s="21" t="e">
        <f>LOG10('CFU (R2)'!H4)</f>
        <v>#NUM!</v>
      </c>
      <c r="I4" s="19">
        <f>LOG10('CFU (R2)'!I4)</f>
        <v>7.9731278535996983</v>
      </c>
      <c r="J4" s="19">
        <f>LOG10('CFU (R2)'!J4)</f>
        <v>7.9637878273455556</v>
      </c>
      <c r="K4" s="21">
        <f>LOG10('CFU (R2)'!K4)</f>
        <v>7.9731278535996983</v>
      </c>
      <c r="L4" s="19">
        <f>LOG10('CFU (R2)'!L4)</f>
        <v>7.8864907251724823</v>
      </c>
      <c r="M4" s="19">
        <f>LOG10('CFU (R2)'!M4)</f>
        <v>7.9030899869919438</v>
      </c>
      <c r="N4" s="21">
        <f>LOG10('CFU (R2)'!N4)</f>
        <v>8.0128372247051729</v>
      </c>
      <c r="O4" s="19">
        <f>LOG10('CFU (R2)'!O4)</f>
        <v>7.8864907251724823</v>
      </c>
      <c r="P4" s="19">
        <f>LOG10('CFU (R2)'!P4)</f>
        <v>7.9030899869919438</v>
      </c>
      <c r="Q4" s="19">
        <f>LOG10('CFU (R2)'!Q4)</f>
        <v>8.0128372247051729</v>
      </c>
    </row>
    <row r="5" spans="1:17" x14ac:dyDescent="0.25">
      <c r="A5" s="1"/>
      <c r="B5" s="7">
        <v>3</v>
      </c>
      <c r="C5" s="19">
        <f>LOG10('CFU (R2)'!C5)</f>
        <v>7.982271233039568</v>
      </c>
      <c r="D5" s="19">
        <f>LOG10('CFU (R2)'!D5)</f>
        <v>7.6434526764861879</v>
      </c>
      <c r="E5" s="21">
        <f>LOG10('CFU (R2)'!E5)</f>
        <v>7.8325089127062366</v>
      </c>
      <c r="F5" s="19" t="e">
        <f>LOG10('CFU (R2)'!F5)</f>
        <v>#NUM!</v>
      </c>
      <c r="G5" s="19" t="e">
        <f>LOG10('CFU (R2)'!G5)</f>
        <v>#NUM!</v>
      </c>
      <c r="H5" s="21" t="e">
        <f>LOG10('CFU (R2)'!H5)</f>
        <v>#NUM!</v>
      </c>
      <c r="I5" s="19">
        <f>LOG10('CFU (R2)'!I5)</f>
        <v>8.0934216851622356</v>
      </c>
      <c r="J5" s="19">
        <f>LOG10('CFU (R2)'!J5)</f>
        <v>7.9030899869919438</v>
      </c>
      <c r="K5" s="21">
        <f>LOG10('CFU (R2)'!K5)</f>
        <v>7.9444826721501682</v>
      </c>
      <c r="L5" s="19">
        <f>LOG10('CFU (R2)'!L5)</f>
        <v>8.0413926851582254</v>
      </c>
      <c r="M5" s="19">
        <f>LOG10('CFU (R2)'!M5)</f>
        <v>7.7923916894982534</v>
      </c>
      <c r="N5" s="21">
        <f>LOG10('CFU (R2)'!N5)</f>
        <v>7.8920946026904808</v>
      </c>
      <c r="O5" s="19">
        <f>LOG10('CFU (R2)'!O5)</f>
        <v>8.0413926851582254</v>
      </c>
      <c r="P5" s="19">
        <f>LOG10('CFU (R2)'!P5)</f>
        <v>7.7923916894982534</v>
      </c>
      <c r="Q5" s="19">
        <f>LOG10('CFU (R2)'!Q5)</f>
        <v>7.8920946026904808</v>
      </c>
    </row>
    <row r="6" spans="1:17" x14ac:dyDescent="0.25">
      <c r="A6" s="1"/>
      <c r="B6" s="7">
        <v>4</v>
      </c>
      <c r="C6" s="19">
        <f>LOG10('CFU (R2)'!C6)</f>
        <v>7.8325089127062366</v>
      </c>
      <c r="D6" s="19">
        <f>LOG10('CFU (R2)'!D6)</f>
        <v>7.6989700043360187</v>
      </c>
      <c r="E6" s="21">
        <f>LOG10('CFU (R2)'!E6)</f>
        <v>7.8573324964312681</v>
      </c>
      <c r="F6" s="19" t="e">
        <f>LOG10('CFU (R2)'!F6)</f>
        <v>#NUM!</v>
      </c>
      <c r="G6" s="19" t="e">
        <f>LOG10('CFU (R2)'!G6)</f>
        <v>#NUM!</v>
      </c>
      <c r="H6" s="21" t="e">
        <f>LOG10('CFU (R2)'!H6)</f>
        <v>#NUM!</v>
      </c>
      <c r="I6" s="19">
        <f>LOG10('CFU (R2)'!I6)</f>
        <v>8.0170333392987807</v>
      </c>
      <c r="J6" s="19">
        <f>LOG10('CFU (R2)'!J6)</f>
        <v>8.0334237554869503</v>
      </c>
      <c r="K6" s="21">
        <f>LOG10('CFU (R2)'!K6)</f>
        <v>7.9731278535996983</v>
      </c>
      <c r="L6" s="19">
        <f>LOG10('CFU (R2)'!L6)</f>
        <v>7.9344984512435675</v>
      </c>
      <c r="M6" s="19">
        <f>LOG10('CFU (R2)'!M6)</f>
        <v>7.8976270912904418</v>
      </c>
      <c r="N6" s="21">
        <f>LOG10('CFU (R2)'!N6)</f>
        <v>7.9190780923760737</v>
      </c>
      <c r="O6" s="19">
        <f>LOG10('CFU (R2)'!O6)</f>
        <v>7.9344984512435675</v>
      </c>
      <c r="P6" s="19">
        <f>LOG10('CFU (R2)'!P6)</f>
        <v>7.8976270912904418</v>
      </c>
      <c r="Q6" s="19">
        <f>LOG10('CFU (R2)'!Q6)</f>
        <v>7.9190780923760737</v>
      </c>
    </row>
    <row r="7" spans="1:17" x14ac:dyDescent="0.25">
      <c r="A7" s="1"/>
      <c r="B7" s="7">
        <v>5</v>
      </c>
      <c r="C7" s="19">
        <f>LOG10('CFU (R2)'!C7)</f>
        <v>7.6627578316815743</v>
      </c>
      <c r="D7" s="19">
        <f>LOG10('CFU (R2)'!D7)</f>
        <v>7.6627578316815743</v>
      </c>
      <c r="E7" s="21">
        <f>LOG10('CFU (R2)'!E7)</f>
        <v>7.7481880270062007</v>
      </c>
      <c r="F7" s="19" t="e">
        <f>LOG10('CFU (R2)'!F7)</f>
        <v>#NUM!</v>
      </c>
      <c r="G7" s="19" t="e">
        <f>LOG10('CFU (R2)'!G7)</f>
        <v>#NUM!</v>
      </c>
      <c r="H7" s="21" t="e">
        <f>LOG10('CFU (R2)'!H7)</f>
        <v>#NUM!</v>
      </c>
      <c r="I7" s="19">
        <f>LOG10('CFU (R2)'!I7)</f>
        <v>7.9912260756924951</v>
      </c>
      <c r="J7" s="19">
        <f>LOG10('CFU (R2)'!J7)</f>
        <v>7.9637878273455556</v>
      </c>
      <c r="K7" s="21">
        <f>LOG10('CFU (R2)'!K7)</f>
        <v>7.9637878273455556</v>
      </c>
      <c r="L7" s="19">
        <f>LOG10('CFU (R2)'!L7)</f>
        <v>7.8573324964312681</v>
      </c>
      <c r="M7" s="19">
        <f>LOG10('CFU (R2)'!M7)</f>
        <v>7.8388490907372557</v>
      </c>
      <c r="N7" s="21">
        <f>LOG10('CFU (R2)'!N7)</f>
        <v>7.8692317197309762</v>
      </c>
      <c r="O7" s="19">
        <f>LOG10('CFU (R2)'!O7)</f>
        <v>7.8573324964312681</v>
      </c>
      <c r="P7" s="19">
        <f>LOG10('CFU (R2)'!P7)</f>
        <v>7.8388490907372557</v>
      </c>
      <c r="Q7" s="19">
        <f>LOG10('CFU (R2)'!Q7)</f>
        <v>7.8692317197309762</v>
      </c>
    </row>
    <row r="8" spans="1:17" x14ac:dyDescent="0.25">
      <c r="A8" s="1"/>
      <c r="B8" s="7">
        <v>6</v>
      </c>
      <c r="C8" s="19">
        <f>LOG10('CFU (R2)'!C8)</f>
        <v>8.3424226808222066</v>
      </c>
      <c r="D8" s="19">
        <f>LOG10('CFU (R2)'!D8)</f>
        <v>8.008600171761918</v>
      </c>
      <c r="E8" s="21">
        <f>LOG10('CFU (R2)'!E8)</f>
        <v>8.1271047983648081</v>
      </c>
      <c r="F8" s="19" t="e">
        <f>LOG10('CFU (R2)'!F8)</f>
        <v>#NUM!</v>
      </c>
      <c r="G8" s="19" t="e">
        <f>LOG10('CFU (R2)'!G8)</f>
        <v>#NUM!</v>
      </c>
      <c r="H8" s="21" t="e">
        <f>LOG10('CFU (R2)'!H8)</f>
        <v>#NUM!</v>
      </c>
      <c r="I8" s="19">
        <f>LOG10('CFU (R2)'!I8)</f>
        <v>8.8413594704548544</v>
      </c>
      <c r="J8" s="19">
        <f>LOG10('CFU (R2)'!J8)</f>
        <v>8.7867514221455618</v>
      </c>
      <c r="K8" s="21">
        <f>LOG10('CFU (R2)'!K8)</f>
        <v>8.8034571156484134</v>
      </c>
      <c r="L8" s="19">
        <f>LOG10('CFU (R2)'!L8)</f>
        <v>8.6599162000698495</v>
      </c>
      <c r="M8" s="19">
        <f>LOG10('CFU (R2)'!M8)</f>
        <v>8.5526682161121936</v>
      </c>
      <c r="N8" s="21">
        <f>LOG10('CFU (R2)'!N8)</f>
        <v>8.585460729508501</v>
      </c>
      <c r="O8" s="19">
        <f>LOG10('CFU (R2)'!O8)</f>
        <v>8.6599162000698495</v>
      </c>
      <c r="P8" s="19">
        <f>LOG10('CFU (R2)'!P8)</f>
        <v>8.5526682161121936</v>
      </c>
      <c r="Q8" s="19">
        <f>LOG10('CFU (R2)'!Q8)</f>
        <v>8.585460729508501</v>
      </c>
    </row>
    <row r="9" spans="1:17" x14ac:dyDescent="0.25">
      <c r="A9" s="1"/>
      <c r="B9" s="7">
        <v>7</v>
      </c>
      <c r="C9" s="19">
        <f>LOG10('CFU (R2)'!C9)</f>
        <v>8.7193312869837261</v>
      </c>
      <c r="D9" s="19">
        <f>LOG10('CFU (R2)'!D9)</f>
        <v>8.7387805584843683</v>
      </c>
      <c r="E9" s="21">
        <f>LOG10('CFU (R2)'!E9)</f>
        <v>8.6454222693490923</v>
      </c>
      <c r="F9" s="19" t="e">
        <f>LOG10('CFU (R2)'!F9)</f>
        <v>#NUM!</v>
      </c>
      <c r="G9" s="19" t="e">
        <f>LOG10('CFU (R2)'!G9)</f>
        <v>#NUM!</v>
      </c>
      <c r="H9" s="21" t="e">
        <f>LOG10('CFU (R2)'!H9)</f>
        <v>#NUM!</v>
      </c>
      <c r="I9" s="19">
        <f>LOG10('CFU (R2)'!I9)</f>
        <v>7.3010299956639813</v>
      </c>
      <c r="J9" s="19">
        <f>LOG10('CFU (R2)'!J9)</f>
        <v>7.3010299956639813</v>
      </c>
      <c r="K9" s="21">
        <f>LOG10('CFU (R2)'!K9)</f>
        <v>7.204119982655925</v>
      </c>
      <c r="L9" s="19">
        <f>LOG10('CFU (R2)'!L9)</f>
        <v>8.4345689040341991</v>
      </c>
      <c r="M9" s="19">
        <f>LOG10('CFU (R2)'!M9)</f>
        <v>8.4533183400470371</v>
      </c>
      <c r="N9" s="21">
        <f>LOG10('CFU (R2)'!N9)</f>
        <v>8.3598354823398875</v>
      </c>
      <c r="O9" s="19">
        <f>LOG10('CFU (R2)'!O9)</f>
        <v>8.4345689040341991</v>
      </c>
      <c r="P9" s="19">
        <f>LOG10('CFU (R2)'!P9)</f>
        <v>8.4533183400470371</v>
      </c>
      <c r="Q9" s="19">
        <f>LOG10('CFU (R2)'!Q9)</f>
        <v>8.3598354823398875</v>
      </c>
    </row>
    <row r="10" spans="1:17" x14ac:dyDescent="0.25">
      <c r="A10" s="1"/>
    </row>
    <row r="11" spans="1:17" x14ac:dyDescent="0.25">
      <c r="A11" s="1" t="s">
        <v>18</v>
      </c>
      <c r="B11" s="2" t="s">
        <v>1</v>
      </c>
      <c r="C11" s="33" t="s">
        <v>2</v>
      </c>
      <c r="D11" s="33"/>
      <c r="E11" s="34"/>
      <c r="F11" s="33" t="s">
        <v>3</v>
      </c>
      <c r="G11" s="33"/>
      <c r="H11" s="34"/>
      <c r="I11" s="33" t="s">
        <v>4</v>
      </c>
      <c r="J11" s="33"/>
      <c r="K11" s="34"/>
      <c r="L11" s="33" t="s">
        <v>30</v>
      </c>
      <c r="M11" s="33"/>
      <c r="N11" s="34"/>
      <c r="O11" s="33" t="s">
        <v>6</v>
      </c>
      <c r="P11" s="33"/>
      <c r="Q11" s="33"/>
    </row>
    <row r="12" spans="1:17" x14ac:dyDescent="0.25">
      <c r="A12" s="6" t="s">
        <v>19</v>
      </c>
      <c r="B12" s="7">
        <v>1</v>
      </c>
      <c r="C12" s="19" t="e">
        <f>LOG10('CFU (R2)'!C12)</f>
        <v>#NUM!</v>
      </c>
      <c r="D12" s="19" t="e">
        <f>LOG10('CFU (R2)'!D12)</f>
        <v>#NUM!</v>
      </c>
      <c r="E12" s="20" t="e">
        <f>LOG10('CFU (R2)'!E12)</f>
        <v>#NUM!</v>
      </c>
      <c r="F12" s="19">
        <f>LOG10('CFU (R2)'!F12)</f>
        <v>7.9030899869919438</v>
      </c>
      <c r="G12" s="19">
        <f>LOG10('CFU (R2)'!G12)</f>
        <v>8.3802112417116064</v>
      </c>
      <c r="H12" s="20">
        <f>LOG10('CFU (R2)'!H12)</f>
        <v>8.204119982655925</v>
      </c>
      <c r="I12" s="19" t="e">
        <f>LOG10('CFU (R2)'!I12)</f>
        <v>#NUM!</v>
      </c>
      <c r="J12" s="19" t="e">
        <f>LOG10('CFU (R2)'!J12)</f>
        <v>#NUM!</v>
      </c>
      <c r="K12" s="20" t="e">
        <f>LOG10('CFU (R2)'!K12)</f>
        <v>#NUM!</v>
      </c>
      <c r="L12" s="19" t="e">
        <f>LOG10('CFU (R2)'!L12)</f>
        <v>#NUM!</v>
      </c>
      <c r="M12" s="19" t="e">
        <f>LOG10('CFU (R2)'!M12)</f>
        <v>#NUM!</v>
      </c>
      <c r="N12" s="20" t="e">
        <f>LOG10('CFU (R2)'!N12)</f>
        <v>#NUM!</v>
      </c>
      <c r="O12" s="19">
        <f>LOG10('CFU (R2)'!O12)</f>
        <v>7.9030899869919438</v>
      </c>
      <c r="P12" s="19">
        <f>LOG10('CFU (R2)'!P12)</f>
        <v>8.3802112417116064</v>
      </c>
      <c r="Q12" s="19">
        <f>LOG10('CFU (R2)'!Q12)</f>
        <v>8.204119982655925</v>
      </c>
    </row>
    <row r="13" spans="1:17" x14ac:dyDescent="0.25">
      <c r="A13" s="1"/>
      <c r="B13" s="7">
        <v>2</v>
      </c>
      <c r="C13" s="19" t="e">
        <f>LOG10('CFU (R2)'!C13)</f>
        <v>#NUM!</v>
      </c>
      <c r="D13" s="19" t="e">
        <f>LOG10('CFU (R2)'!D13)</f>
        <v>#NUM!</v>
      </c>
      <c r="E13" s="21" t="e">
        <f>LOG10('CFU (R2)'!E13)</f>
        <v>#NUM!</v>
      </c>
      <c r="F13" s="19">
        <f>LOG10('CFU (R2)'!F13)</f>
        <v>8.1931245983544621</v>
      </c>
      <c r="G13" s="19">
        <f>LOG10('CFU (R2)'!G13)</f>
        <v>8.1818435879447726</v>
      </c>
      <c r="H13" s="21">
        <f>LOG10('CFU (R2)'!H13)</f>
        <v>8.0718820073061259</v>
      </c>
      <c r="I13" s="19" t="e">
        <f>LOG10('CFU (R2)'!I13)</f>
        <v>#NUM!</v>
      </c>
      <c r="J13" s="19" t="e">
        <f>LOG10('CFU (R2)'!J13)</f>
        <v>#NUM!</v>
      </c>
      <c r="K13" s="21" t="e">
        <f>LOG10('CFU (R2)'!K13)</f>
        <v>#NUM!</v>
      </c>
      <c r="L13" s="19" t="e">
        <f>LOG10('CFU (R2)'!L13)</f>
        <v>#NUM!</v>
      </c>
      <c r="M13" s="19" t="e">
        <f>LOG10('CFU (R2)'!M13)</f>
        <v>#NUM!</v>
      </c>
      <c r="N13" s="21" t="e">
        <f>LOG10('CFU (R2)'!N13)</f>
        <v>#NUM!</v>
      </c>
      <c r="O13" s="19">
        <f>LOG10('CFU (R2)'!O13)</f>
        <v>8.1931245983544621</v>
      </c>
      <c r="P13" s="19">
        <f>LOG10('CFU (R2)'!P13)</f>
        <v>8.1818435879447726</v>
      </c>
      <c r="Q13" s="19">
        <f>LOG10('CFU (R2)'!Q13)</f>
        <v>8.0718820073061259</v>
      </c>
    </row>
    <row r="14" spans="1:17" x14ac:dyDescent="0.25">
      <c r="A14" s="1"/>
      <c r="B14" s="7">
        <v>3</v>
      </c>
      <c r="C14" s="19" t="e">
        <f>LOG10('CFU (R2)'!C14)</f>
        <v>#NUM!</v>
      </c>
      <c r="D14" s="19" t="e">
        <f>LOG10('CFU (R2)'!D14)</f>
        <v>#NUM!</v>
      </c>
      <c r="E14" s="21" t="e">
        <f>LOG10('CFU (R2)'!E14)</f>
        <v>#NUM!</v>
      </c>
      <c r="F14" s="19">
        <f>LOG10('CFU (R2)'!F14)</f>
        <v>7.8325089127062366</v>
      </c>
      <c r="G14" s="19">
        <f>LOG10('CFU (R2)'!G14)</f>
        <v>7.7323937598229682</v>
      </c>
      <c r="H14" s="21">
        <f>LOG10('CFU (R2)'!H14)</f>
        <v>7.6434526764861879</v>
      </c>
      <c r="I14" s="19" t="e">
        <f>LOG10('CFU (R2)'!I14)</f>
        <v>#NUM!</v>
      </c>
      <c r="J14" s="19" t="e">
        <f>LOG10('CFU (R2)'!J14)</f>
        <v>#NUM!</v>
      </c>
      <c r="K14" s="21" t="e">
        <f>LOG10('CFU (R2)'!K14)</f>
        <v>#NUM!</v>
      </c>
      <c r="L14" s="19" t="e">
        <f>LOG10('CFU (R2)'!L14)</f>
        <v>#NUM!</v>
      </c>
      <c r="M14" s="19" t="e">
        <f>LOG10('CFU (R2)'!M14)</f>
        <v>#NUM!</v>
      </c>
      <c r="N14" s="21" t="e">
        <f>LOG10('CFU (R2)'!N14)</f>
        <v>#NUM!</v>
      </c>
      <c r="O14" s="19">
        <f>LOG10('CFU (R2)'!O14)</f>
        <v>7.8325089127062366</v>
      </c>
      <c r="P14" s="19">
        <f>LOG10('CFU (R2)'!P14)</f>
        <v>7.7323937598229682</v>
      </c>
      <c r="Q14" s="19">
        <f>LOG10('CFU (R2)'!Q14)</f>
        <v>7.6434526764861879</v>
      </c>
    </row>
    <row r="15" spans="1:17" x14ac:dyDescent="0.25">
      <c r="A15" s="1"/>
      <c r="B15" s="7">
        <v>4</v>
      </c>
      <c r="C15" s="19" t="e">
        <f>LOG10('CFU (R2)'!C15)</f>
        <v>#NUM!</v>
      </c>
      <c r="D15" s="19" t="e">
        <f>LOG10('CFU (R2)'!D15)</f>
        <v>#NUM!</v>
      </c>
      <c r="E15" s="21" t="e">
        <f>LOG10('CFU (R2)'!E15)</f>
        <v>#NUM!</v>
      </c>
      <c r="F15" s="19">
        <f>LOG10('CFU (R2)'!F15)</f>
        <v>7.0791812460476251</v>
      </c>
      <c r="G15" s="19">
        <f>LOG10('CFU (R2)'!G15)</f>
        <v>7.2552725051033065</v>
      </c>
      <c r="H15" s="21">
        <f>LOG10('CFU (R2)'!H15)</f>
        <v>7.3424226808222066</v>
      </c>
      <c r="I15" s="19" t="e">
        <f>LOG10('CFU (R2)'!I15)</f>
        <v>#NUM!</v>
      </c>
      <c r="J15" s="19" t="e">
        <f>LOG10('CFU (R2)'!J15)</f>
        <v>#NUM!</v>
      </c>
      <c r="K15" s="21" t="e">
        <f>LOG10('CFU (R2)'!K15)</f>
        <v>#NUM!</v>
      </c>
      <c r="L15" s="19" t="e">
        <f>LOG10('CFU (R2)'!L15)</f>
        <v>#NUM!</v>
      </c>
      <c r="M15" s="19" t="e">
        <f>LOG10('CFU (R2)'!M15)</f>
        <v>#NUM!</v>
      </c>
      <c r="N15" s="21" t="e">
        <f>LOG10('CFU (R2)'!N15)</f>
        <v>#NUM!</v>
      </c>
      <c r="O15" s="19">
        <f>LOG10('CFU (R2)'!O15)</f>
        <v>7.0791812460476251</v>
      </c>
      <c r="P15" s="19">
        <f>LOG10('CFU (R2)'!P15)</f>
        <v>7.2552725051033065</v>
      </c>
      <c r="Q15" s="19">
        <f>LOG10('CFU (R2)'!Q15)</f>
        <v>7.3424226808222066</v>
      </c>
    </row>
    <row r="16" spans="1:17" x14ac:dyDescent="0.25">
      <c r="A16" s="1"/>
      <c r="B16" s="7">
        <v>5</v>
      </c>
      <c r="C16" s="19" t="e">
        <f>LOG10('CFU (R2)'!C16)</f>
        <v>#NUM!</v>
      </c>
      <c r="D16" s="19" t="e">
        <f>LOG10('CFU (R2)'!D16)</f>
        <v>#NUM!</v>
      </c>
      <c r="E16" s="21" t="e">
        <f>LOG10('CFU (R2)'!E16)</f>
        <v>#NUM!</v>
      </c>
      <c r="F16" s="19">
        <f>LOG10('CFU (R2)'!F16)</f>
        <v>7.3424226808222066</v>
      </c>
      <c r="G16" s="19">
        <f>LOG10('CFU (R2)'!G16)</f>
        <v>7.2552725051033065</v>
      </c>
      <c r="H16" s="21">
        <f>LOG10('CFU (R2)'!H16)</f>
        <v>7.1461280356782382</v>
      </c>
      <c r="I16" s="19" t="e">
        <f>LOG10('CFU (R2)'!I16)</f>
        <v>#NUM!</v>
      </c>
      <c r="J16" s="19" t="e">
        <f>LOG10('CFU (R2)'!J16)</f>
        <v>#NUM!</v>
      </c>
      <c r="K16" s="21" t="e">
        <f>LOG10('CFU (R2)'!K16)</f>
        <v>#NUM!</v>
      </c>
      <c r="L16" s="19" t="e">
        <f>LOG10('CFU (R2)'!L16)</f>
        <v>#NUM!</v>
      </c>
      <c r="M16" s="19" t="e">
        <f>LOG10('CFU (R2)'!M16)</f>
        <v>#NUM!</v>
      </c>
      <c r="N16" s="21" t="e">
        <f>LOG10('CFU (R2)'!N16)</f>
        <v>#NUM!</v>
      </c>
      <c r="O16" s="19">
        <f>LOG10('CFU (R2)'!O16)</f>
        <v>7.3424226808222066</v>
      </c>
      <c r="P16" s="19">
        <f>LOG10('CFU (R2)'!P16)</f>
        <v>7.2552725051033065</v>
      </c>
      <c r="Q16" s="19">
        <f>LOG10('CFU (R2)'!Q16)</f>
        <v>7.1461280356782382</v>
      </c>
    </row>
    <row r="17" spans="1:17" x14ac:dyDescent="0.25">
      <c r="A17" s="1"/>
      <c r="B17" s="7">
        <v>6</v>
      </c>
      <c r="C17" s="19" t="e">
        <f>LOG10('CFU (R2)'!C17)</f>
        <v>#NUM!</v>
      </c>
      <c r="D17" s="19" t="e">
        <f>LOG10('CFU (R2)'!D17)</f>
        <v>#NUM!</v>
      </c>
      <c r="E17" s="21" t="e">
        <f>LOG10('CFU (R2)'!E17)</f>
        <v>#NUM!</v>
      </c>
      <c r="F17" s="19">
        <f>LOG10('CFU (R2)'!F17)</f>
        <v>8.0413926851582254</v>
      </c>
      <c r="G17" s="19">
        <f>LOG10('CFU (R2)'!G17)</f>
        <v>8.0253058652647695</v>
      </c>
      <c r="H17" s="21">
        <f>LOG10('CFU (R2)'!H17)</f>
        <v>8.0863598306747484</v>
      </c>
      <c r="I17" s="19" t="e">
        <f>LOG10('CFU (R2)'!I17)</f>
        <v>#NUM!</v>
      </c>
      <c r="J17" s="19" t="e">
        <f>LOG10('CFU (R2)'!J17)</f>
        <v>#NUM!</v>
      </c>
      <c r="K17" s="21" t="e">
        <f>LOG10('CFU (R2)'!K17)</f>
        <v>#NUM!</v>
      </c>
      <c r="L17" s="19" t="e">
        <f>LOG10('CFU (R2)'!L17)</f>
        <v>#NUM!</v>
      </c>
      <c r="M17" s="19" t="e">
        <f>LOG10('CFU (R2)'!M17)</f>
        <v>#NUM!</v>
      </c>
      <c r="N17" s="21" t="e">
        <f>LOG10('CFU (R2)'!N17)</f>
        <v>#NUM!</v>
      </c>
      <c r="O17" s="19">
        <f>LOG10('CFU (R2)'!O17)</f>
        <v>8.0413926851582254</v>
      </c>
      <c r="P17" s="19">
        <f>LOG10('CFU (R2)'!P17)</f>
        <v>8.0253058652647695</v>
      </c>
      <c r="Q17" s="19">
        <f>LOG10('CFU (R2)'!Q17)</f>
        <v>8.0863598306747484</v>
      </c>
    </row>
    <row r="18" spans="1:17" x14ac:dyDescent="0.25">
      <c r="A18" s="1"/>
      <c r="B18" s="7">
        <v>7</v>
      </c>
      <c r="C18" s="19" t="e">
        <f>LOG10('CFU (R2)'!C18)</f>
        <v>#NUM!</v>
      </c>
      <c r="D18" s="19" t="e">
        <f>LOG10('CFU (R2)'!D18)</f>
        <v>#NUM!</v>
      </c>
      <c r="E18" s="21" t="e">
        <f>LOG10('CFU (R2)'!E18)</f>
        <v>#NUM!</v>
      </c>
      <c r="F18" s="19">
        <f>LOG10('CFU (R2)'!F18)</f>
        <v>7.6232492903979008</v>
      </c>
      <c r="G18" s="19">
        <f>LOG10('CFU (R2)'!G18)</f>
        <v>7.8061799739838875</v>
      </c>
      <c r="H18" s="21">
        <f>LOG10('CFU (R2)'!H18)</f>
        <v>7.8325089127062366</v>
      </c>
      <c r="I18" s="19" t="e">
        <f>LOG10('CFU (R2)'!I18)</f>
        <v>#NUM!</v>
      </c>
      <c r="J18" s="19" t="e">
        <f>LOG10('CFU (R2)'!J18)</f>
        <v>#NUM!</v>
      </c>
      <c r="K18" s="21" t="e">
        <f>LOG10('CFU (R2)'!K18)</f>
        <v>#NUM!</v>
      </c>
      <c r="L18" s="19" t="e">
        <f>LOG10('CFU (R2)'!L18)</f>
        <v>#NUM!</v>
      </c>
      <c r="M18" s="19" t="e">
        <f>LOG10('CFU (R2)'!M18)</f>
        <v>#NUM!</v>
      </c>
      <c r="N18" s="21" t="e">
        <f>LOG10('CFU (R2)'!N18)</f>
        <v>#NUM!</v>
      </c>
      <c r="O18" s="19">
        <f>LOG10('CFU (R2)'!O18)</f>
        <v>7.6232492903979008</v>
      </c>
      <c r="P18" s="19">
        <f>LOG10('CFU (R2)'!P18)</f>
        <v>7.8061799739838875</v>
      </c>
      <c r="Q18" s="19">
        <f>LOG10('CFU (R2)'!Q18)</f>
        <v>7.8325089127062366</v>
      </c>
    </row>
    <row r="19" spans="1:17" x14ac:dyDescent="0.25">
      <c r="A19" s="1"/>
    </row>
    <row r="20" spans="1:17" x14ac:dyDescent="0.25">
      <c r="A20" s="1" t="s">
        <v>20</v>
      </c>
      <c r="B20" s="2" t="s">
        <v>1</v>
      </c>
      <c r="C20" s="33" t="s">
        <v>2</v>
      </c>
      <c r="D20" s="33"/>
      <c r="E20" s="34"/>
      <c r="F20" s="33" t="s">
        <v>3</v>
      </c>
      <c r="G20" s="33"/>
      <c r="H20" s="34"/>
      <c r="I20" s="33" t="s">
        <v>4</v>
      </c>
      <c r="J20" s="33"/>
      <c r="K20" s="34"/>
      <c r="L20" s="33" t="s">
        <v>30</v>
      </c>
      <c r="M20" s="33"/>
      <c r="N20" s="34"/>
      <c r="O20" s="33" t="s">
        <v>6</v>
      </c>
      <c r="P20" s="33"/>
      <c r="Q20" s="33"/>
    </row>
    <row r="21" spans="1:17" x14ac:dyDescent="0.25">
      <c r="A21" s="6" t="s">
        <v>21</v>
      </c>
      <c r="B21" s="7">
        <v>1</v>
      </c>
      <c r="C21" s="19">
        <f>LOG10('CFU (R2)'!C21)</f>
        <v>7.3010299956639813</v>
      </c>
      <c r="D21" s="19">
        <f>LOG10('CFU (R2)'!D21)</f>
        <v>7.3010299956639813</v>
      </c>
      <c r="E21" s="20">
        <f>LOG10('CFU (R2)'!E21)</f>
        <v>7.6020599913279625</v>
      </c>
      <c r="F21" s="19">
        <f>LOG10('CFU (R2)'!F21)</f>
        <v>8</v>
      </c>
      <c r="G21" s="19">
        <f>LOG10('CFU (R2)'!G21)</f>
        <v>8.1461280356782382</v>
      </c>
      <c r="H21" s="20">
        <f>LOG10('CFU (R2)'!H21)</f>
        <v>8.0791812460476251</v>
      </c>
      <c r="I21" s="19">
        <f>LOG10('CFU (R2)'!I21)</f>
        <v>7.3010299956639813</v>
      </c>
      <c r="J21" s="19">
        <f>LOG10('CFU (R2)'!J21)</f>
        <v>7.6020599913279625</v>
      </c>
      <c r="K21" s="20">
        <f>LOG10('CFU (R2)'!K21)</f>
        <v>7.3010299956639813</v>
      </c>
      <c r="L21" s="19">
        <f>LOG10('CFU (R2)'!L21)</f>
        <v>7.3010299956639813</v>
      </c>
      <c r="M21" s="19">
        <f>LOG10('CFU (R2)'!M21)</f>
        <v>7.4771212547196626</v>
      </c>
      <c r="N21" s="20">
        <f>LOG10('CFU (R2)'!N21)</f>
        <v>7.4771212547196626</v>
      </c>
      <c r="O21" s="19">
        <f>LOG10('CFU (R2)'!O21)</f>
        <v>8.0791812460476251</v>
      </c>
      <c r="P21" s="19">
        <f>LOG10('CFU (R2)'!P21)</f>
        <v>8.2304489213782741</v>
      </c>
      <c r="Q21" s="19">
        <f>LOG10('CFU (R2)'!Q21)</f>
        <v>8.1760912590556813</v>
      </c>
    </row>
    <row r="22" spans="1:17" x14ac:dyDescent="0.25">
      <c r="A22" s="1"/>
      <c r="B22" s="7">
        <v>2</v>
      </c>
      <c r="C22" s="19">
        <f>LOG10('CFU (R2)'!C22)</f>
        <v>6.6020599913279625</v>
      </c>
      <c r="D22" s="19">
        <f>LOG10('CFU (R2)'!D22)</f>
        <v>6.6020599913279625</v>
      </c>
      <c r="E22" s="21">
        <f>LOG10('CFU (R2)'!E22)</f>
        <v>6.6020599913279625</v>
      </c>
      <c r="F22" s="19">
        <f>LOG10('CFU (R2)'!F22)</f>
        <v>8.1931245983544621</v>
      </c>
      <c r="G22" s="19">
        <f>LOG10('CFU (R2)'!G22)</f>
        <v>8.1583624920952502</v>
      </c>
      <c r="H22" s="21">
        <f>LOG10('CFU (R2)'!H22)</f>
        <v>8.1818435879447726</v>
      </c>
      <c r="I22" s="19">
        <f>LOG10('CFU (R2)'!I22)</f>
        <v>6.6020599913279625</v>
      </c>
      <c r="J22" s="19">
        <f>LOG10('CFU (R2)'!J22)</f>
        <v>7.0791812460476251</v>
      </c>
      <c r="K22" s="21">
        <f>LOG10('CFU (R2)'!K22)</f>
        <v>6.6020599913279625</v>
      </c>
      <c r="L22" s="19">
        <f>LOG10('CFU (R2)'!L22)</f>
        <v>6.6020599913279625</v>
      </c>
      <c r="M22" s="19">
        <f>LOG10('CFU (R2)'!M22)</f>
        <v>6.9030899869919438</v>
      </c>
      <c r="N22" s="21">
        <f>LOG10('CFU (R2)'!N22)</f>
        <v>6.6020599913279625</v>
      </c>
      <c r="O22" s="19">
        <f>LOG10('CFU (R2)'!O22)</f>
        <v>8.204119982655925</v>
      </c>
      <c r="P22" s="19">
        <f>LOG10('CFU (R2)'!P22)</f>
        <v>8.1818435879447726</v>
      </c>
      <c r="Q22" s="19">
        <f>LOG10('CFU (R2)'!Q22)</f>
        <v>8.1931245983544621</v>
      </c>
    </row>
    <row r="23" spans="1:17" x14ac:dyDescent="0.25">
      <c r="A23" s="1"/>
      <c r="B23" s="7">
        <v>3</v>
      </c>
      <c r="C23" s="19">
        <f>LOG10('CFU (R2)'!C23)</f>
        <v>6.6020599913279625</v>
      </c>
      <c r="D23" s="19">
        <f>LOG10('CFU (R2)'!D23)</f>
        <v>6.9030899869919438</v>
      </c>
      <c r="E23" s="21">
        <f>LOG10('CFU (R2)'!E23)</f>
        <v>6.7781512503836439</v>
      </c>
      <c r="F23" s="19">
        <f>LOG10('CFU (R2)'!F23)</f>
        <v>7.6434526764861879</v>
      </c>
      <c r="G23" s="19">
        <f>LOG10('CFU (R2)'!G23)</f>
        <v>7.7781512503836439</v>
      </c>
      <c r="H23" s="21">
        <f>LOG10('CFU (R2)'!H23)</f>
        <v>7.7481880270062007</v>
      </c>
      <c r="I23" s="19" t="e">
        <f>LOG10('CFU (R2)'!I23)</f>
        <v>#NUM!</v>
      </c>
      <c r="J23" s="19">
        <f>LOG10('CFU (R2)'!J23)</f>
        <v>6.3010299956639813</v>
      </c>
      <c r="K23" s="21">
        <f>LOG10('CFU (R2)'!K23)</f>
        <v>6.7781512503836439</v>
      </c>
      <c r="L23" s="19">
        <f>LOG10('CFU (R2)'!L23)</f>
        <v>6.3010299956639813</v>
      </c>
      <c r="M23" s="19">
        <f>LOG10('CFU (R2)'!M23)</f>
        <v>6.6989700043360187</v>
      </c>
      <c r="N23" s="21">
        <f>LOG10('CFU (R2)'!N23)</f>
        <v>6.7781512503836439</v>
      </c>
      <c r="O23" s="19">
        <f>LOG10('CFU (R2)'!O23)</f>
        <v>7.6627578316815743</v>
      </c>
      <c r="P23" s="19">
        <f>LOG10('CFU (R2)'!P23)</f>
        <v>7.8129133566428557</v>
      </c>
      <c r="Q23" s="19">
        <f>LOG10('CFU (R2)'!Q23)</f>
        <v>7.7923916894982534</v>
      </c>
    </row>
    <row r="24" spans="1:17" x14ac:dyDescent="0.25">
      <c r="A24" s="1"/>
      <c r="B24" s="7">
        <v>4</v>
      </c>
      <c r="C24" s="19">
        <f>LOG10('CFU (R2)'!C24)</f>
        <v>6.6020599913279625</v>
      </c>
      <c r="D24" s="19">
        <f>LOG10('CFU (R2)'!D24)</f>
        <v>6.6020599913279625</v>
      </c>
      <c r="E24" s="21">
        <f>LOG10('CFU (R2)'!E24)</f>
        <v>6.6020599913279625</v>
      </c>
      <c r="F24" s="19">
        <f>LOG10('CFU (R2)'!F24)</f>
        <v>7.1461280356782382</v>
      </c>
      <c r="G24" s="19">
        <f>LOG10('CFU (R2)'!G24)</f>
        <v>7.2552725051033065</v>
      </c>
      <c r="H24" s="21">
        <f>LOG10('CFU (R2)'!H24)</f>
        <v>7.5051499783199063</v>
      </c>
      <c r="I24" s="19" t="e">
        <f>LOG10('CFU (R2)'!I24)</f>
        <v>#NUM!</v>
      </c>
      <c r="J24" s="19">
        <f>LOG10('CFU (R2)'!J24)</f>
        <v>6.6020599913279625</v>
      </c>
      <c r="K24" s="21">
        <f>LOG10('CFU (R2)'!K24)</f>
        <v>6.6020599913279625</v>
      </c>
      <c r="L24" s="19">
        <f>LOG10('CFU (R2)'!L24)</f>
        <v>6.3010299956639813</v>
      </c>
      <c r="M24" s="19">
        <f>LOG10('CFU (R2)'!M24)</f>
        <v>6.6020599913279625</v>
      </c>
      <c r="N24" s="21">
        <f>LOG10('CFU (R2)'!N24)</f>
        <v>6.6020599913279625</v>
      </c>
      <c r="O24" s="19">
        <f>LOG10('CFU (R2)'!O24)</f>
        <v>7.204119982655925</v>
      </c>
      <c r="P24" s="19">
        <f>LOG10('CFU (R2)'!P24)</f>
        <v>7.3424226808222066</v>
      </c>
      <c r="Q24" s="19">
        <f>LOG10('CFU (R2)'!Q24)</f>
        <v>7.5563025007672868</v>
      </c>
    </row>
    <row r="25" spans="1:17" x14ac:dyDescent="0.25">
      <c r="A25" s="1"/>
      <c r="B25" s="7">
        <v>5</v>
      </c>
      <c r="C25" s="19">
        <f>LOG10('CFU (R2)'!C25)</f>
        <v>6.7781512503836439</v>
      </c>
      <c r="D25" s="19">
        <f>LOG10('CFU (R2)'!D25)</f>
        <v>6.7781512503836439</v>
      </c>
      <c r="E25" s="21">
        <f>LOG10('CFU (R2)'!E25)</f>
        <v>6.7781512503836439</v>
      </c>
      <c r="F25" s="19">
        <f>LOG10('CFU (R2)'!F25)</f>
        <v>7</v>
      </c>
      <c r="G25" s="19">
        <f>LOG10('CFU (R2)'!G25)</f>
        <v>7.204119982655925</v>
      </c>
      <c r="H25" s="21">
        <f>LOG10('CFU (R2)'!H25)</f>
        <v>7.1461280356782382</v>
      </c>
      <c r="I25" s="19">
        <f>LOG10('CFU (R2)'!I25)</f>
        <v>6.3010299956639813</v>
      </c>
      <c r="J25" s="19">
        <f>LOG10('CFU (R2)'!J25)</f>
        <v>7</v>
      </c>
      <c r="K25" s="21">
        <f>LOG10('CFU (R2)'!K25)</f>
        <v>6.3010299956639813</v>
      </c>
      <c r="L25" s="19">
        <f>LOG10('CFU (R2)'!L25)</f>
        <v>6.6020599913279625</v>
      </c>
      <c r="M25" s="19">
        <f>LOG10('CFU (R2)'!M25)</f>
        <v>6.9030899869919438</v>
      </c>
      <c r="N25" s="21">
        <f>LOG10('CFU (R2)'!N25)</f>
        <v>6.6020599913279625</v>
      </c>
      <c r="O25" s="19">
        <f>LOG10('CFU (R2)'!O25)</f>
        <v>7.1461280356782382</v>
      </c>
      <c r="P25" s="19">
        <f>LOG10('CFU (R2)'!P25)</f>
        <v>7.3802112417116064</v>
      </c>
      <c r="Q25" s="19">
        <f>LOG10('CFU (R2)'!Q25)</f>
        <v>7.2552725051033065</v>
      </c>
    </row>
    <row r="26" spans="1:17" x14ac:dyDescent="0.25">
      <c r="A26" s="1"/>
      <c r="B26" s="7">
        <v>6</v>
      </c>
      <c r="C26" s="19">
        <f>LOG10('CFU (R2)'!C26)</f>
        <v>6.6020599913279625</v>
      </c>
      <c r="D26" s="19">
        <f>LOG10('CFU (R2)'!D26)</f>
        <v>6.6020599913279625</v>
      </c>
      <c r="E26" s="21">
        <f>LOG10('CFU (R2)'!E26)</f>
        <v>6.6020599913279625</v>
      </c>
      <c r="F26" s="19">
        <f>LOG10('CFU (R2)'!F26)</f>
        <v>7.7481880270062007</v>
      </c>
      <c r="G26" s="19">
        <f>LOG10('CFU (R2)'!G26)</f>
        <v>7.7481880270062007</v>
      </c>
      <c r="H26" s="21">
        <f>LOG10('CFU (R2)'!H26)</f>
        <v>7.7781512503836439</v>
      </c>
      <c r="I26" s="19">
        <f>LOG10('CFU (R2)'!I26)</f>
        <v>7.204119982655925</v>
      </c>
      <c r="J26" s="19">
        <f>LOG10('CFU (R2)'!J26)</f>
        <v>6.7781512503836439</v>
      </c>
      <c r="K26" s="21">
        <f>LOG10('CFU (R2)'!K26)</f>
        <v>7.1461280356782382</v>
      </c>
      <c r="L26" s="19">
        <f>LOG10('CFU (R2)'!L26)</f>
        <v>7</v>
      </c>
      <c r="M26" s="19">
        <f>LOG10('CFU (R2)'!M26)</f>
        <v>6.6989700043360187</v>
      </c>
      <c r="N26" s="21">
        <f>LOG10('CFU (R2)'!N26)</f>
        <v>6.9542425094393252</v>
      </c>
      <c r="O26" s="19">
        <f>LOG10('CFU (R2)'!O26)</f>
        <v>7.8195439355418683</v>
      </c>
      <c r="P26" s="19">
        <f>LOG10('CFU (R2)'!P26)</f>
        <v>7.7853298350107671</v>
      </c>
      <c r="Q26" s="19">
        <f>LOG10('CFU (R2)'!Q26)</f>
        <v>7.8388490907372557</v>
      </c>
    </row>
    <row r="27" spans="1:17" x14ac:dyDescent="0.25">
      <c r="A27" s="1"/>
      <c r="B27" s="7">
        <v>7</v>
      </c>
      <c r="C27" s="19">
        <f>LOG10('CFU (R2)'!C27)</f>
        <v>6.3010299956639813</v>
      </c>
      <c r="D27" s="19">
        <f>LOG10('CFU (R2)'!D27)</f>
        <v>6.3010299956639813</v>
      </c>
      <c r="E27" s="21">
        <f>LOG10('CFU (R2)'!E27)</f>
        <v>6.6020599913279625</v>
      </c>
      <c r="F27" s="19">
        <f>LOG10('CFU (R2)'!F27)</f>
        <v>7.6434526764861879</v>
      </c>
      <c r="G27" s="19">
        <f>LOG10('CFU (R2)'!G27)</f>
        <v>7.6232492903979008</v>
      </c>
      <c r="H27" s="21">
        <f>LOG10('CFU (R2)'!H27)</f>
        <v>7.5314789170422554</v>
      </c>
      <c r="I27" s="19">
        <f>LOG10('CFU (R2)'!I27)</f>
        <v>7.1461280356782382</v>
      </c>
      <c r="J27" s="19">
        <f>LOG10('CFU (R2)'!J27)</f>
        <v>7.204119982655925</v>
      </c>
      <c r="K27" s="21">
        <f>LOG10('CFU (R2)'!K27)</f>
        <v>7.2552725051033065</v>
      </c>
      <c r="L27" s="19">
        <f>LOG10('CFU (R2)'!L27)</f>
        <v>6.9030899869919438</v>
      </c>
      <c r="M27" s="19">
        <f>LOG10('CFU (R2)'!M27)</f>
        <v>6.9542425094393252</v>
      </c>
      <c r="N27" s="21">
        <f>LOG10('CFU (R2)'!N27)</f>
        <v>7.0413926851582254</v>
      </c>
      <c r="O27" s="19">
        <f>LOG10('CFU (R2)'!O27)</f>
        <v>7.7160033436347994</v>
      </c>
      <c r="P27" s="19">
        <f>LOG10('CFU (R2)'!P27)</f>
        <v>7.7075701760979367</v>
      </c>
      <c r="Q27" s="19">
        <f>LOG10('CFU (R2)'!Q27)</f>
        <v>7.653212513775344</v>
      </c>
    </row>
    <row r="28" spans="1:17" x14ac:dyDescent="0.25">
      <c r="A28" s="1"/>
    </row>
    <row r="29" spans="1:17" x14ac:dyDescent="0.25">
      <c r="A29" s="1" t="s">
        <v>22</v>
      </c>
      <c r="B29" s="2" t="s">
        <v>1</v>
      </c>
      <c r="C29" s="33" t="s">
        <v>2</v>
      </c>
      <c r="D29" s="33"/>
      <c r="E29" s="34"/>
      <c r="F29" s="33" t="s">
        <v>3</v>
      </c>
      <c r="G29" s="33"/>
      <c r="H29" s="34"/>
      <c r="I29" s="33" t="s">
        <v>4</v>
      </c>
      <c r="J29" s="33"/>
      <c r="K29" s="34"/>
      <c r="L29" s="33" t="s">
        <v>30</v>
      </c>
      <c r="M29" s="33"/>
      <c r="N29" s="34"/>
      <c r="O29" s="33" t="s">
        <v>6</v>
      </c>
      <c r="P29" s="33"/>
      <c r="Q29" s="33"/>
    </row>
    <row r="30" spans="1:17" x14ac:dyDescent="0.25">
      <c r="A30" s="6" t="s">
        <v>23</v>
      </c>
      <c r="B30" s="7">
        <v>1</v>
      </c>
      <c r="C30" s="19">
        <f>LOG10('CFU (R2)'!C30)</f>
        <v>7.3010299956639813</v>
      </c>
      <c r="D30" s="19">
        <f>LOG10('CFU (R2)'!D30)</f>
        <v>7.3010299956639813</v>
      </c>
      <c r="E30" s="20">
        <f>LOG10('CFU (R2)'!E30)</f>
        <v>7.3010299956639813</v>
      </c>
      <c r="F30" s="19">
        <f>LOG10('CFU (R2)'!F30)</f>
        <v>7.9030899869919438</v>
      </c>
      <c r="G30" s="19">
        <f>LOG10('CFU (R2)'!G30)</f>
        <v>8.204119982655925</v>
      </c>
      <c r="H30" s="20">
        <f>LOG10('CFU (R2)'!H30)</f>
        <v>8.1461280356782382</v>
      </c>
      <c r="I30" s="19">
        <f>LOG10('CFU (R2)'!I30)</f>
        <v>7.6020599913279625</v>
      </c>
      <c r="J30" s="19">
        <f>LOG10('CFU (R2)'!J30)</f>
        <v>7.3010299956639813</v>
      </c>
      <c r="K30" s="20">
        <f>LOG10('CFU (R2)'!K30)</f>
        <v>7.7781512503836439</v>
      </c>
      <c r="L30" s="19">
        <f>LOG10('CFU (R2)'!L30)</f>
        <v>7.4771212547196626</v>
      </c>
      <c r="M30" s="19">
        <f>LOG10('CFU (R2)'!M30)</f>
        <v>7.3010299956639813</v>
      </c>
      <c r="N30" s="20">
        <f>LOG10('CFU (R2)'!N30)</f>
        <v>7.6020599913279625</v>
      </c>
      <c r="O30" s="19">
        <f>LOG10('CFU (R2)'!O30)</f>
        <v>8.0413926851582254</v>
      </c>
      <c r="P30" s="19">
        <f>LOG10('CFU (R2)'!P30)</f>
        <v>8.2552725051033065</v>
      </c>
      <c r="Q30" s="19">
        <f>LOG10('CFU (R2)'!Q30)</f>
        <v>8.2552725051033065</v>
      </c>
    </row>
    <row r="31" spans="1:17" x14ac:dyDescent="0.25">
      <c r="A31" s="1"/>
      <c r="B31" s="7">
        <v>2</v>
      </c>
      <c r="C31" s="19">
        <f>LOG10('CFU (R2)'!C31)</f>
        <v>6.9030899869919438</v>
      </c>
      <c r="D31" s="19">
        <f>LOG10('CFU (R2)'!D31)</f>
        <v>7</v>
      </c>
      <c r="E31" s="21">
        <f>LOG10('CFU (R2)'!E31)</f>
        <v>6.3010299956639813</v>
      </c>
      <c r="F31" s="19">
        <f>LOG10('CFU (R2)'!F31)</f>
        <v>8.1818435879447726</v>
      </c>
      <c r="G31" s="19">
        <f>LOG10('CFU (R2)'!G31)</f>
        <v>8.1760912590556813</v>
      </c>
      <c r="H31" s="21">
        <f>LOG10('CFU (R2)'!H31)</f>
        <v>8.1398790864012369</v>
      </c>
      <c r="I31" s="19">
        <f>LOG10('CFU (R2)'!I31)</f>
        <v>7</v>
      </c>
      <c r="J31" s="19">
        <f>LOG10('CFU (R2)'!J31)</f>
        <v>7.0791812460476251</v>
      </c>
      <c r="K31" s="21">
        <f>LOG10('CFU (R2)'!K31)</f>
        <v>7.2552725051033065</v>
      </c>
      <c r="L31" s="19">
        <f>LOG10('CFU (R2)'!L31)</f>
        <v>6.9542425094393252</v>
      </c>
      <c r="M31" s="19">
        <f>LOG10('CFU (R2)'!M31)</f>
        <v>7.0413926851582254</v>
      </c>
      <c r="N31" s="21">
        <f>LOG10('CFU (R2)'!N31)</f>
        <v>7</v>
      </c>
      <c r="O31" s="19">
        <f>LOG10('CFU (R2)'!O31)</f>
        <v>8.20682587603185</v>
      </c>
      <c r="P31" s="19">
        <f>LOG10('CFU (R2)'!P31)</f>
        <v>8.20682587603185</v>
      </c>
      <c r="Q31" s="19">
        <f>LOG10('CFU (R2)'!Q31)</f>
        <v>8.1702617153949575</v>
      </c>
    </row>
    <row r="32" spans="1:17" x14ac:dyDescent="0.25">
      <c r="A32" s="1"/>
      <c r="B32" s="7">
        <v>3</v>
      </c>
      <c r="C32" s="19">
        <f>LOG10('CFU (R2)'!C32)</f>
        <v>6.7781512503836439</v>
      </c>
      <c r="D32" s="19">
        <f>LOG10('CFU (R2)'!D32)</f>
        <v>6.3010299956639813</v>
      </c>
      <c r="E32" s="21">
        <f>LOG10('CFU (R2)'!E32)</f>
        <v>6.3010299956639813</v>
      </c>
      <c r="F32" s="19">
        <f>LOG10('CFU (R2)'!F32)</f>
        <v>7.8450980400142569</v>
      </c>
      <c r="G32" s="19">
        <f>LOG10('CFU (R2)'!G32)</f>
        <v>7.8808135922807914</v>
      </c>
      <c r="H32" s="21">
        <f>LOG10('CFU (R2)'!H32)</f>
        <v>7.8692317197309762</v>
      </c>
      <c r="I32" s="19">
        <f>LOG10('CFU (R2)'!I32)</f>
        <v>6.7781512503836439</v>
      </c>
      <c r="J32" s="19">
        <f>LOG10('CFU (R2)'!J32)</f>
        <v>7</v>
      </c>
      <c r="K32" s="21">
        <f>LOG10('CFU (R2)'!K32)</f>
        <v>6.6020599913279625</v>
      </c>
      <c r="L32" s="19">
        <f>LOG10('CFU (R2)'!L32)</f>
        <v>6.7781512503836439</v>
      </c>
      <c r="M32" s="19">
        <f>LOG10('CFU (R2)'!M32)</f>
        <v>6.7781512503836439</v>
      </c>
      <c r="N32" s="21">
        <f>LOG10('CFU (R2)'!N32)</f>
        <v>6.4771212547196626</v>
      </c>
      <c r="O32" s="19">
        <f>LOG10('CFU (R2)'!O32)</f>
        <v>7.8808135922807914</v>
      </c>
      <c r="P32" s="19">
        <f>LOG10('CFU (R2)'!P32)</f>
        <v>7.9138138523837167</v>
      </c>
      <c r="Q32" s="19">
        <f>LOG10('CFU (R2)'!Q32)</f>
        <v>7.8864907251724823</v>
      </c>
    </row>
    <row r="33" spans="1:17" x14ac:dyDescent="0.25">
      <c r="A33" s="1"/>
      <c r="B33" s="7">
        <v>4</v>
      </c>
      <c r="C33" s="19">
        <f>LOG10('CFU (R2)'!C33)</f>
        <v>6.9030899869919438</v>
      </c>
      <c r="D33" s="19">
        <f>LOG10('CFU (R2)'!D33)</f>
        <v>6.6020599913279625</v>
      </c>
      <c r="E33" s="21">
        <f>LOG10('CFU (R2)'!E33)</f>
        <v>6.3010299956639813</v>
      </c>
      <c r="F33" s="19">
        <f>LOG10('CFU (R2)'!F33)</f>
        <v>7.6627578316815743</v>
      </c>
      <c r="G33" s="19">
        <f>LOG10('CFU (R2)'!G33)</f>
        <v>7.5051499783199063</v>
      </c>
      <c r="H33" s="21">
        <f>LOG10('CFU (R2)'!H33)</f>
        <v>7.4149733479708182</v>
      </c>
      <c r="I33" s="19">
        <f>LOG10('CFU (R2)'!I33)</f>
        <v>6.3010299956639813</v>
      </c>
      <c r="J33" s="19">
        <f>LOG10('CFU (R2)'!J33)</f>
        <v>6.3010299956639813</v>
      </c>
      <c r="K33" s="21">
        <f>LOG10('CFU (R2)'!K33)</f>
        <v>6.9030899869919438</v>
      </c>
      <c r="L33" s="19">
        <f>LOG10('CFU (R2)'!L33)</f>
        <v>6.6989700043360187</v>
      </c>
      <c r="M33" s="19">
        <f>LOG10('CFU (R2)'!M33)</f>
        <v>6.4771212547196626</v>
      </c>
      <c r="N33" s="21">
        <f>LOG10('CFU (R2)'!N33)</f>
        <v>6.6989700043360187</v>
      </c>
      <c r="O33" s="19">
        <f>LOG10('CFU (R2)'!O33)</f>
        <v>7.7075701760979367</v>
      </c>
      <c r="P33" s="19">
        <f>LOG10('CFU (R2)'!P33)</f>
        <v>7.5440680443502757</v>
      </c>
      <c r="Q33" s="19">
        <f>LOG10('CFU (R2)'!Q33)</f>
        <v>7.4913616938342731</v>
      </c>
    </row>
    <row r="34" spans="1:17" x14ac:dyDescent="0.25">
      <c r="A34" s="1"/>
      <c r="B34" s="7">
        <v>5</v>
      </c>
      <c r="C34" s="19">
        <f>LOG10('CFU (R2)'!C34)</f>
        <v>6.7781512503836439</v>
      </c>
      <c r="D34" s="19">
        <f>LOG10('CFU (R2)'!D34)</f>
        <v>6.6020599913279625</v>
      </c>
      <c r="E34" s="21">
        <f>LOG10('CFU (R2)'!E34)</f>
        <v>6.6020599913279625</v>
      </c>
      <c r="F34" s="19">
        <f>LOG10('CFU (R2)'!F34)</f>
        <v>7.0791812460476251</v>
      </c>
      <c r="G34" s="19">
        <f>LOG10('CFU (R2)'!G34)</f>
        <v>7.1461280356782382</v>
      </c>
      <c r="H34" s="21">
        <f>LOG10('CFU (R2)'!H34)</f>
        <v>7.0791812460476251</v>
      </c>
      <c r="I34" s="19">
        <f>LOG10('CFU (R2)'!I34)</f>
        <v>6.6020599913279625</v>
      </c>
      <c r="J34" s="19">
        <f>LOG10('CFU (R2)'!J34)</f>
        <v>6.7781512503836439</v>
      </c>
      <c r="K34" s="21">
        <f>LOG10('CFU (R2)'!K34)</f>
        <v>6.9030899869919438</v>
      </c>
      <c r="L34" s="19">
        <f>LOG10('CFU (R2)'!L34)</f>
        <v>6.6989700043360187</v>
      </c>
      <c r="M34" s="19">
        <f>LOG10('CFU (R2)'!M34)</f>
        <v>6.6989700043360187</v>
      </c>
      <c r="N34" s="21">
        <f>LOG10('CFU (R2)'!N34)</f>
        <v>6.7781512503836439</v>
      </c>
      <c r="O34" s="19">
        <f>LOG10('CFU (R2)'!O34)</f>
        <v>7.2304489213782741</v>
      </c>
      <c r="P34" s="19">
        <f>LOG10('CFU (R2)'!P34)</f>
        <v>7.2787536009528289</v>
      </c>
      <c r="Q34" s="19">
        <f>LOG10('CFU (R2)'!Q34)</f>
        <v>7.2552725051033065</v>
      </c>
    </row>
    <row r="35" spans="1:17" x14ac:dyDescent="0.25">
      <c r="A35" s="1"/>
      <c r="B35" s="7">
        <v>6</v>
      </c>
      <c r="C35" s="19">
        <f>LOG10('CFU (R2)'!C35)</f>
        <v>6.9030899869919438</v>
      </c>
      <c r="D35" s="19">
        <f>LOG10('CFU (R2)'!D35)</f>
        <v>6.3010299956639813</v>
      </c>
      <c r="E35" s="21">
        <f>LOG10('CFU (R2)'!E35)</f>
        <v>6.9030899869919438</v>
      </c>
      <c r="F35" s="19">
        <f>LOG10('CFU (R2)'!F35)</f>
        <v>7.6020599913279625</v>
      </c>
      <c r="G35" s="19">
        <f>LOG10('CFU (R2)'!G35)</f>
        <v>7.8808135922807914</v>
      </c>
      <c r="H35" s="21">
        <f>LOG10('CFU (R2)'!H35)</f>
        <v>7.7781512503836439</v>
      </c>
      <c r="I35" s="19">
        <f>LOG10('CFU (R2)'!I35)</f>
        <v>7.4149733479708182</v>
      </c>
      <c r="J35" s="19">
        <f>LOG10('CFU (R2)'!J35)</f>
        <v>7.4471580313422194</v>
      </c>
      <c r="K35" s="21">
        <f>LOG10('CFU (R2)'!K35)</f>
        <v>7.6020599913279625</v>
      </c>
      <c r="L35" s="19">
        <f>LOG10('CFU (R2)'!L35)</f>
        <v>7.2304489213782741</v>
      </c>
      <c r="M35" s="19">
        <f>LOG10('CFU (R2)'!M35)</f>
        <v>7.1760912590556813</v>
      </c>
      <c r="N35" s="21">
        <f>LOG10('CFU (R2)'!N35)</f>
        <v>7.3802112417116064</v>
      </c>
      <c r="O35" s="19">
        <f>LOG10('CFU (R2)'!O35)</f>
        <v>7.7558748556724915</v>
      </c>
      <c r="P35" s="19">
        <f>LOG10('CFU (R2)'!P35)</f>
        <v>7.9590413923210939</v>
      </c>
      <c r="Q35" s="19">
        <f>LOG10('CFU (R2)'!Q35)</f>
        <v>7.924279286061882</v>
      </c>
    </row>
    <row r="36" spans="1:17" x14ac:dyDescent="0.25">
      <c r="A36" s="1"/>
      <c r="B36" s="7">
        <v>7</v>
      </c>
      <c r="C36" s="19">
        <f>LOG10('CFU (R2)'!C36)</f>
        <v>7</v>
      </c>
      <c r="D36" s="19">
        <f>LOG10('CFU (R2)'!D36)</f>
        <v>7.204119982655925</v>
      </c>
      <c r="E36" s="21">
        <f>LOG10('CFU (R2)'!E36)</f>
        <v>7.1461280356782382</v>
      </c>
      <c r="F36" s="19">
        <f>LOG10('CFU (R2)'!F36)</f>
        <v>7.6434526764861879</v>
      </c>
      <c r="G36" s="19">
        <f>LOG10('CFU (R2)'!G36)</f>
        <v>7.6627578316815743</v>
      </c>
      <c r="H36" s="21">
        <f>LOG10('CFU (R2)'!H36)</f>
        <v>7.6232492903979008</v>
      </c>
      <c r="I36" s="19">
        <f>LOG10('CFU (R2)'!I36)</f>
        <v>7.4471580313422194</v>
      </c>
      <c r="J36" s="19">
        <f>LOG10('CFU (R2)'!J36)</f>
        <v>7.3010299956639813</v>
      </c>
      <c r="K36" s="21">
        <f>LOG10('CFU (R2)'!K36)</f>
        <v>7.5563025007672868</v>
      </c>
      <c r="L36" s="19">
        <f>LOG10('CFU (R2)'!L36)</f>
        <v>7.2787536009528289</v>
      </c>
      <c r="M36" s="19">
        <f>LOG10('CFU (R2)'!M36)</f>
        <v>7.2552725051033065</v>
      </c>
      <c r="N36" s="21">
        <f>LOG10('CFU (R2)'!N36)</f>
        <v>7.3979400086720375</v>
      </c>
      <c r="O36" s="19">
        <f>LOG10('CFU (R2)'!O36)</f>
        <v>7.7993405494535821</v>
      </c>
      <c r="P36" s="19">
        <f>LOG10('CFU (R2)'!P36)</f>
        <v>7.8061799739838875</v>
      </c>
      <c r="Q36" s="19">
        <f>LOG10('CFU (R2)'!Q36)</f>
        <v>7.826074802700826</v>
      </c>
    </row>
    <row r="37" spans="1:17" x14ac:dyDescent="0.25">
      <c r="A37" s="1"/>
    </row>
    <row r="38" spans="1:17" x14ac:dyDescent="0.25">
      <c r="A38" s="1" t="s">
        <v>24</v>
      </c>
      <c r="B38" s="2" t="s">
        <v>1</v>
      </c>
      <c r="C38" s="33" t="s">
        <v>2</v>
      </c>
      <c r="D38" s="33"/>
      <c r="E38" s="34"/>
      <c r="F38" s="33" t="s">
        <v>3</v>
      </c>
      <c r="G38" s="33"/>
      <c r="H38" s="34"/>
      <c r="I38" s="33" t="s">
        <v>4</v>
      </c>
      <c r="J38" s="33"/>
      <c r="K38" s="34"/>
      <c r="L38" s="33" t="s">
        <v>30</v>
      </c>
      <c r="M38" s="33"/>
      <c r="N38" s="34"/>
      <c r="O38" s="33" t="s">
        <v>6</v>
      </c>
      <c r="P38" s="33"/>
      <c r="Q38" s="33"/>
    </row>
    <row r="39" spans="1:17" x14ac:dyDescent="0.25">
      <c r="A39" s="6" t="s">
        <v>25</v>
      </c>
      <c r="B39" s="7">
        <v>1</v>
      </c>
      <c r="C39" s="19">
        <f>LOG10('CFU (R2)'!C39)</f>
        <v>7.3010299956639813</v>
      </c>
      <c r="D39" s="19">
        <f>LOG10('CFU (R2)'!D39)</f>
        <v>7.6020599913279625</v>
      </c>
      <c r="E39" s="20">
        <f>LOG10('CFU (R2)'!E39)</f>
        <v>7.3010299956639813</v>
      </c>
      <c r="F39" s="19">
        <f>LOG10('CFU (R2)'!F39)</f>
        <v>8</v>
      </c>
      <c r="G39" s="19">
        <f>LOG10('CFU (R2)'!G39)</f>
        <v>8.0791812460476251</v>
      </c>
      <c r="H39" s="20">
        <f>LOG10('CFU (R2)'!H39)</f>
        <v>8.1461280356782382</v>
      </c>
      <c r="I39" s="19">
        <f>LOG10('CFU (R2)'!I39)</f>
        <v>7.7781512503836439</v>
      </c>
      <c r="J39" s="19">
        <f>LOG10('CFU (R2)'!J39)</f>
        <v>7.6020599913279625</v>
      </c>
      <c r="K39" s="20">
        <f>LOG10('CFU (R2)'!K39)</f>
        <v>7.7781512503836439</v>
      </c>
      <c r="L39" s="19">
        <f>LOG10('CFU (R2)'!L39)</f>
        <v>7.6020599913279625</v>
      </c>
      <c r="M39" s="19">
        <f>LOG10('CFU (R2)'!M39)</f>
        <v>7.6020599913279625</v>
      </c>
      <c r="N39" s="20">
        <f>LOG10('CFU (R2)'!N39)</f>
        <v>7.6020599913279625</v>
      </c>
      <c r="O39" s="19">
        <f>LOG10('CFU (R2)'!O39)</f>
        <v>8.1461280356782382</v>
      </c>
      <c r="P39" s="19">
        <f>LOG10('CFU (R2)'!P39)</f>
        <v>8.204119982655925</v>
      </c>
      <c r="Q39" s="19">
        <f>LOG10('CFU (R2)'!Q39)</f>
        <v>8.2552725051033065</v>
      </c>
    </row>
    <row r="40" spans="1:17" x14ac:dyDescent="0.25">
      <c r="A40" s="1"/>
      <c r="B40" s="7">
        <v>2</v>
      </c>
      <c r="C40" s="19">
        <f>LOG10('CFU (R2)'!C40)</f>
        <v>6.3010299956639813</v>
      </c>
      <c r="D40" s="19">
        <f>LOG10('CFU (R2)'!D40)</f>
        <v>6.3010299956639813</v>
      </c>
      <c r="E40" s="21">
        <f>LOG10('CFU (R2)'!E40)</f>
        <v>6.3010299956639813</v>
      </c>
      <c r="F40" s="19">
        <f>LOG10('CFU (R2)'!F40)</f>
        <v>8.1702617153949575</v>
      </c>
      <c r="G40" s="19">
        <f>LOG10('CFU (R2)'!G40)</f>
        <v>8.1271047983648081</v>
      </c>
      <c r="H40" s="21">
        <f>LOG10('CFU (R2)'!H40)</f>
        <v>8.1986570869544231</v>
      </c>
      <c r="I40" s="19">
        <f>LOG10('CFU (R2)'!I40)</f>
        <v>6.6020599913279625</v>
      </c>
      <c r="J40" s="19">
        <f>LOG10('CFU (R2)'!J40)</f>
        <v>6.6020599913279625</v>
      </c>
      <c r="K40" s="21">
        <f>LOG10('CFU (R2)'!K40)</f>
        <v>6.9030899869919438</v>
      </c>
      <c r="L40" s="19">
        <f>LOG10('CFU (R2)'!L40)</f>
        <v>6.4771212547196626</v>
      </c>
      <c r="M40" s="19">
        <f>LOG10('CFU (R2)'!M40)</f>
        <v>6.4771212547196626</v>
      </c>
      <c r="N40" s="21">
        <f>LOG10('CFU (R2)'!N40)</f>
        <v>6.6989700043360187</v>
      </c>
      <c r="O40" s="19">
        <f>LOG10('CFU (R2)'!O40)</f>
        <v>8.1789769472931688</v>
      </c>
      <c r="P40" s="19">
        <f>LOG10('CFU (R2)'!P40)</f>
        <v>8.1367205671564076</v>
      </c>
      <c r="Q40" s="19">
        <f>LOG10('CFU (R2)'!Q40)</f>
        <v>8.2121876044039581</v>
      </c>
    </row>
    <row r="41" spans="1:17" x14ac:dyDescent="0.25">
      <c r="A41" s="1"/>
      <c r="B41" s="7">
        <v>3</v>
      </c>
      <c r="C41" s="19">
        <f>LOG10('CFU (R2)'!C41)</f>
        <v>6.6020599913279625</v>
      </c>
      <c r="D41" s="19">
        <f>LOG10('CFU (R2)'!D41)</f>
        <v>6.7781512503836439</v>
      </c>
      <c r="E41" s="21">
        <f>LOG10('CFU (R2)'!E41)</f>
        <v>6.7781512503836439</v>
      </c>
      <c r="F41" s="19">
        <f>LOG10('CFU (R2)'!F41)</f>
        <v>7.9138138523837167</v>
      </c>
      <c r="G41" s="19">
        <f>LOG10('CFU (R2)'!G41)</f>
        <v>7.6812412373755876</v>
      </c>
      <c r="H41" s="21">
        <f>LOG10('CFU (R2)'!H41)</f>
        <v>8.0334237554869503</v>
      </c>
      <c r="I41" s="19">
        <f>LOG10('CFU (R2)'!I41)</f>
        <v>6.3010299956639813</v>
      </c>
      <c r="J41" s="19">
        <f>LOG10('CFU (R2)'!J41)</f>
        <v>6.6020599913279625</v>
      </c>
      <c r="K41" s="21">
        <f>LOG10('CFU (R2)'!K41)</f>
        <v>6.3010299956639813</v>
      </c>
      <c r="L41" s="19">
        <f>LOG10('CFU (R2)'!L41)</f>
        <v>6.4771212547196626</v>
      </c>
      <c r="M41" s="19">
        <f>LOG10('CFU (R2)'!M41)</f>
        <v>6.6989700043360187</v>
      </c>
      <c r="N41" s="21">
        <f>LOG10('CFU (R2)'!N41)</f>
        <v>6.6020599913279625</v>
      </c>
      <c r="O41" s="19">
        <f>LOG10('CFU (R2)'!O41)</f>
        <v>7.9294189257142929</v>
      </c>
      <c r="P41" s="19">
        <f>LOG10('CFU (R2)'!P41)</f>
        <v>7.7242758696007892</v>
      </c>
      <c r="Q41" s="19">
        <f>LOG10('CFU (R2)'!Q41)</f>
        <v>8.0492180226701819</v>
      </c>
    </row>
    <row r="42" spans="1:17" x14ac:dyDescent="0.25">
      <c r="A42" s="1"/>
      <c r="B42" s="7">
        <v>4</v>
      </c>
      <c r="C42" s="19">
        <f>LOG10('CFU (R2)'!C42)</f>
        <v>6.6020599913279625</v>
      </c>
      <c r="D42" s="19">
        <f>LOG10('CFU (R2)'!D42)</f>
        <v>6.6020599913279625</v>
      </c>
      <c r="E42" s="21">
        <f>LOG10('CFU (R2)'!E42)</f>
        <v>6.3010299956639813</v>
      </c>
      <c r="F42" s="19">
        <f>LOG10('CFU (R2)'!F42)</f>
        <v>7.6627578316815743</v>
      </c>
      <c r="G42" s="19">
        <f>LOG10('CFU (R2)'!G42)</f>
        <v>7.5051499783199063</v>
      </c>
      <c r="H42" s="21">
        <f>LOG10('CFU (R2)'!H42)</f>
        <v>7.4149733479708182</v>
      </c>
      <c r="I42" s="19">
        <f>LOG10('CFU (R2)'!I42)</f>
        <v>6.3010299956639813</v>
      </c>
      <c r="J42" s="19">
        <f>LOG10('CFU (R2)'!J42)</f>
        <v>6.3010299956639813</v>
      </c>
      <c r="K42" s="21">
        <f>LOG10('CFU (R2)'!K42)</f>
        <v>6.9030899869919438</v>
      </c>
      <c r="L42" s="19">
        <f>LOG10('CFU (R2)'!L42)</f>
        <v>6.4771212547196626</v>
      </c>
      <c r="M42" s="19">
        <f>LOG10('CFU (R2)'!M42)</f>
        <v>6.4771212547196626</v>
      </c>
      <c r="N42" s="21">
        <f>LOG10('CFU (R2)'!N42)</f>
        <v>6.6989700043360187</v>
      </c>
      <c r="O42" s="19">
        <f>LOG10('CFU (R2)'!O42)</f>
        <v>7.6901960800285138</v>
      </c>
      <c r="P42" s="19">
        <f>LOG10('CFU (R2)'!P42)</f>
        <v>7.5440680443502757</v>
      </c>
      <c r="Q42" s="19">
        <f>LOG10('CFU (R2)'!Q42)</f>
        <v>7.4913616938342731</v>
      </c>
    </row>
    <row r="43" spans="1:17" x14ac:dyDescent="0.25">
      <c r="A43" s="1"/>
      <c r="B43" s="7">
        <v>5</v>
      </c>
      <c r="C43" s="19">
        <f>LOG10('CFU (R2)'!C43)</f>
        <v>6.3010299956639813</v>
      </c>
      <c r="D43" s="19">
        <f>LOG10('CFU (R2)'!D43)</f>
        <v>6.3010299956639813</v>
      </c>
      <c r="E43" s="21">
        <f>LOG10('CFU (R2)'!E43)</f>
        <v>6.3010299956639813</v>
      </c>
      <c r="F43" s="19">
        <f>LOG10('CFU (R2)'!F43)</f>
        <v>7</v>
      </c>
      <c r="G43" s="19">
        <f>LOG10('CFU (R2)'!G43)</f>
        <v>7.204119982655925</v>
      </c>
      <c r="H43" s="21">
        <f>LOG10('CFU (R2)'!H43)</f>
        <v>7.0791812460476251</v>
      </c>
      <c r="I43" s="19">
        <f>LOG10('CFU (R2)'!I43)</f>
        <v>6.3010299956639813</v>
      </c>
      <c r="J43" s="19">
        <f>LOG10('CFU (R2)'!J43)</f>
        <v>7</v>
      </c>
      <c r="K43" s="21">
        <f>LOG10('CFU (R2)'!K43)</f>
        <v>6.9030899869919438</v>
      </c>
      <c r="L43" s="19">
        <f>LOG10('CFU (R2)'!L43)</f>
        <v>6.3010299956639813</v>
      </c>
      <c r="M43" s="19">
        <f>LOG10('CFU (R2)'!M43)</f>
        <v>6.7781512503836439</v>
      </c>
      <c r="N43" s="21">
        <f>LOG10('CFU (R2)'!N43)</f>
        <v>6.6989700043360187</v>
      </c>
      <c r="O43" s="19">
        <f>LOG10('CFU (R2)'!O43)</f>
        <v>7.0791812460476251</v>
      </c>
      <c r="P43" s="19">
        <f>LOG10('CFU (R2)'!P43)</f>
        <v>7.3424226808222066</v>
      </c>
      <c r="Q43" s="19">
        <f>LOG10('CFU (R2)'!Q43)</f>
        <v>7.2304489213782741</v>
      </c>
    </row>
    <row r="44" spans="1:17" x14ac:dyDescent="0.25">
      <c r="A44" s="1"/>
      <c r="B44" s="7">
        <v>6</v>
      </c>
      <c r="C44" s="19">
        <f>LOG10('CFU (R2)'!C44)</f>
        <v>6.6020599913279625</v>
      </c>
      <c r="D44" s="19">
        <f>LOG10('CFU (R2)'!D44)</f>
        <v>6.7781512503836439</v>
      </c>
      <c r="E44" s="21">
        <f>LOG10('CFU (R2)'!E44)</f>
        <v>6.3010299956639813</v>
      </c>
      <c r="F44" s="19">
        <f>LOG10('CFU (R2)'!F44)</f>
        <v>7.8450980400142569</v>
      </c>
      <c r="G44" s="19">
        <f>LOG10('CFU (R2)'!G44)</f>
        <v>7.8808135922807914</v>
      </c>
      <c r="H44" s="21">
        <f>LOG10('CFU (R2)'!H44)</f>
        <v>7.9344984512435675</v>
      </c>
      <c r="I44" s="19">
        <f>LOG10('CFU (R2)'!I44)</f>
        <v>6.9030899869919438</v>
      </c>
      <c r="J44" s="19">
        <f>LOG10('CFU (R2)'!J44)</f>
        <v>7.0791812460476251</v>
      </c>
      <c r="K44" s="21">
        <f>LOG10('CFU (R2)'!K44)</f>
        <v>7.204119982655925</v>
      </c>
      <c r="L44" s="19">
        <f>LOG10('CFU (R2)'!L44)</f>
        <v>6.7781512503836439</v>
      </c>
      <c r="M44" s="19">
        <f>LOG10('CFU (R2)'!M44)</f>
        <v>6.9542425094393252</v>
      </c>
      <c r="N44" s="21">
        <f>LOG10('CFU (R2)'!N44)</f>
        <v>6.9542425094393252</v>
      </c>
      <c r="O44" s="19">
        <f>LOG10('CFU (R2)'!O44)</f>
        <v>7.8808135922807914</v>
      </c>
      <c r="P44" s="19">
        <f>LOG10('CFU (R2)'!P44)</f>
        <v>7.9294189257142929</v>
      </c>
      <c r="Q44" s="19">
        <f>LOG10('CFU (R2)'!Q44)</f>
        <v>7.9777236052888476</v>
      </c>
    </row>
    <row r="45" spans="1:17" x14ac:dyDescent="0.25">
      <c r="A45" s="1"/>
      <c r="B45" s="7">
        <v>7</v>
      </c>
      <c r="C45" s="19">
        <f>LOG10('CFU (R2)'!C45)</f>
        <v>6.3010299956639813</v>
      </c>
      <c r="D45" s="19">
        <f>LOG10('CFU (R2)'!D45)</f>
        <v>6.6020599913279625</v>
      </c>
      <c r="E45" s="21">
        <f>LOG10('CFU (R2)'!E45)</f>
        <v>6.3010299956639813</v>
      </c>
      <c r="F45" s="19">
        <f>LOG10('CFU (R2)'!F45)</f>
        <v>7.6627578316815743</v>
      </c>
      <c r="G45" s="19">
        <f>LOG10('CFU (R2)'!G45)</f>
        <v>7.6434526764861879</v>
      </c>
      <c r="H45" s="21">
        <f>LOG10('CFU (R2)'!H45)</f>
        <v>7.6627578316815743</v>
      </c>
      <c r="I45" s="19">
        <f>LOG10('CFU (R2)'!I45)</f>
        <v>6.6020599913279625</v>
      </c>
      <c r="J45" s="19">
        <f>LOG10('CFU (R2)'!J45)</f>
        <v>6.9030899869919438</v>
      </c>
      <c r="K45" s="21">
        <f>LOG10('CFU (R2)'!K45)</f>
        <v>6.9030899869919438</v>
      </c>
      <c r="L45" s="19">
        <f>LOG10('CFU (R2)'!L45)</f>
        <v>6.4771212547196626</v>
      </c>
      <c r="M45" s="19">
        <f>LOG10('CFU (R2)'!M45)</f>
        <v>6.7781512503836439</v>
      </c>
      <c r="N45" s="21">
        <f>LOG10('CFU (R2)'!N45)</f>
        <v>6.6989700043360187</v>
      </c>
      <c r="O45" s="19">
        <f>LOG10('CFU (R2)'!O45)</f>
        <v>7.6901960800285138</v>
      </c>
      <c r="P45" s="19">
        <f>LOG10('CFU (R2)'!P45)</f>
        <v>7.6989700043360187</v>
      </c>
      <c r="Q45" s="19">
        <f>LOG10('CFU (R2)'!Q45)</f>
        <v>7.7075701760979367</v>
      </c>
    </row>
    <row r="46" spans="1:17" x14ac:dyDescent="0.25">
      <c r="A46" s="1"/>
    </row>
    <row r="47" spans="1:17" x14ac:dyDescent="0.25">
      <c r="A47" s="1" t="s">
        <v>26</v>
      </c>
      <c r="B47" s="2" t="s">
        <v>1</v>
      </c>
      <c r="C47" s="33" t="s">
        <v>2</v>
      </c>
      <c r="D47" s="33"/>
      <c r="E47" s="34"/>
      <c r="F47" s="33" t="s">
        <v>3</v>
      </c>
      <c r="G47" s="33"/>
      <c r="H47" s="34"/>
      <c r="I47" s="33" t="s">
        <v>4</v>
      </c>
      <c r="J47" s="33"/>
      <c r="K47" s="34"/>
      <c r="L47" s="33" t="s">
        <v>30</v>
      </c>
      <c r="M47" s="33"/>
      <c r="N47" s="34"/>
      <c r="O47" s="33" t="s">
        <v>6</v>
      </c>
      <c r="P47" s="33"/>
      <c r="Q47" s="33"/>
    </row>
    <row r="48" spans="1:17" x14ac:dyDescent="0.25">
      <c r="A48" s="6" t="s">
        <v>27</v>
      </c>
      <c r="B48" s="7">
        <v>1</v>
      </c>
      <c r="C48" s="19">
        <f>LOG10('CFU (R2)'!C48)</f>
        <v>8</v>
      </c>
      <c r="D48" s="19">
        <f>LOG10('CFU (R2)'!D48)</f>
        <v>7.9030899869919438</v>
      </c>
      <c r="E48" s="20">
        <f>LOG10('CFU (R2)'!E48)</f>
        <v>7.3010299956639813</v>
      </c>
      <c r="F48" s="19">
        <f>LOG10('CFU (R2)'!F48)</f>
        <v>8.0791812460476251</v>
      </c>
      <c r="G48" s="19">
        <f>LOG10('CFU (R2)'!G48)</f>
        <v>8</v>
      </c>
      <c r="H48" s="20">
        <f>LOG10('CFU (R2)'!H48)</f>
        <v>7.9030899869919438</v>
      </c>
      <c r="I48" s="19">
        <f>LOG10('CFU (R2)'!I48)</f>
        <v>7.3010299956639813</v>
      </c>
      <c r="J48" s="19">
        <f>LOG10('CFU (R2)'!J48)</f>
        <v>7.7781512503836439</v>
      </c>
      <c r="K48" s="20">
        <f>LOG10('CFU (R2)'!K48)</f>
        <v>7.3010299956639813</v>
      </c>
      <c r="L48" s="19">
        <f>LOG10('CFU (R2)'!L48)</f>
        <v>7.7781512503836439</v>
      </c>
      <c r="M48" s="19">
        <f>LOG10('CFU (R2)'!M48)</f>
        <v>7.8450980400142569</v>
      </c>
      <c r="N48" s="20">
        <f>LOG10('CFU (R2)'!N48)</f>
        <v>7.3010299956639813</v>
      </c>
      <c r="O48" s="19">
        <f>LOG10('CFU (R2)'!O48)</f>
        <v>8.2552725051033065</v>
      </c>
      <c r="P48" s="19">
        <f>LOG10('CFU (R2)'!P48)</f>
        <v>8.2304489213782741</v>
      </c>
      <c r="Q48" s="19">
        <f>LOG10('CFU (R2)'!Q48)</f>
        <v>8</v>
      </c>
    </row>
    <row r="49" spans="1:17" x14ac:dyDescent="0.25">
      <c r="A49" s="1"/>
      <c r="B49" s="7">
        <v>2</v>
      </c>
      <c r="C49" s="19">
        <f>LOG10('CFU (R2)'!C49)</f>
        <v>7.4471580313422194</v>
      </c>
      <c r="D49" s="19">
        <f>LOG10('CFU (R2)'!D49)</f>
        <v>7.3424226808222066</v>
      </c>
      <c r="E49" s="21">
        <f>LOG10('CFU (R2)'!E49)</f>
        <v>7.3424226808222066</v>
      </c>
      <c r="F49" s="19">
        <f>LOG10('CFU (R2)'!F49)</f>
        <v>8.0644579892269181</v>
      </c>
      <c r="G49" s="19">
        <f>LOG10('CFU (R2)'!G49)</f>
        <v>8.1760912590556813</v>
      </c>
      <c r="H49" s="21">
        <f>LOG10('CFU (R2)'!H49)</f>
        <v>8.1522883443830558</v>
      </c>
      <c r="I49" s="19">
        <f>LOG10('CFU (R2)'!I49)</f>
        <v>7.3010299956639813</v>
      </c>
      <c r="J49" s="19">
        <f>LOG10('CFU (R2)'!J49)</f>
        <v>7.5051499783199063</v>
      </c>
      <c r="K49" s="21">
        <f>LOG10('CFU (R2)'!K49)</f>
        <v>7.3802112417116064</v>
      </c>
      <c r="L49" s="19">
        <f>LOG10('CFU (R2)'!L49)</f>
        <v>7.3802112417116064</v>
      </c>
      <c r="M49" s="19">
        <f>LOG10('CFU (R2)'!M49)</f>
        <v>7.4313637641589869</v>
      </c>
      <c r="N49" s="21">
        <f>LOG10('CFU (R2)'!N49)</f>
        <v>7.3617278360175931</v>
      </c>
      <c r="O49" s="19">
        <f>LOG10('CFU (R2)'!O49)</f>
        <v>8.1461280356782382</v>
      </c>
      <c r="P49" s="19">
        <f>LOG10('CFU (R2)'!P49)</f>
        <v>8.2479732663618073</v>
      </c>
      <c r="Q49" s="19">
        <f>LOG10('CFU (R2)'!Q49)</f>
        <v>8.2174839442139067</v>
      </c>
    </row>
    <row r="50" spans="1:17" x14ac:dyDescent="0.25">
      <c r="A50" s="1"/>
      <c r="B50" s="7">
        <v>3</v>
      </c>
      <c r="C50" s="19">
        <f>LOG10('CFU (R2)'!C50)</f>
        <v>6.9030899869919438</v>
      </c>
      <c r="D50" s="19">
        <f>LOG10('CFU (R2)'!D50)</f>
        <v>6.3010299956639813</v>
      </c>
      <c r="E50" s="21">
        <f>LOG10('CFU (R2)'!E50)</f>
        <v>6.3010299956639813</v>
      </c>
      <c r="F50" s="19">
        <f>LOG10('CFU (R2)'!F50)</f>
        <v>7.9637878273455556</v>
      </c>
      <c r="G50" s="19">
        <f>LOG10('CFU (R2)'!G50)</f>
        <v>8.0718820073061259</v>
      </c>
      <c r="H50" s="21">
        <f>LOG10('CFU (R2)'!H50)</f>
        <v>8.0253058652647695</v>
      </c>
      <c r="I50" s="19">
        <f>LOG10('CFU (R2)'!I50)</f>
        <v>7.0791812460476251</v>
      </c>
      <c r="J50" s="19">
        <f>LOG10('CFU (R2)'!J50)</f>
        <v>7.5563025007672868</v>
      </c>
      <c r="K50" s="21">
        <f>LOG10('CFU (R2)'!K50)</f>
        <v>7.1461280356782382</v>
      </c>
      <c r="L50" s="19">
        <f>LOG10('CFU (R2)'!L50)</f>
        <v>7</v>
      </c>
      <c r="M50" s="19">
        <f>LOG10('CFU (R2)'!M50)</f>
        <v>7.2787536009528289</v>
      </c>
      <c r="N50" s="21">
        <f>LOG10('CFU (R2)'!N50)</f>
        <v>6.9030899869919438</v>
      </c>
      <c r="O50" s="19">
        <f>LOG10('CFU (R2)'!O50)</f>
        <v>8.008600171761918</v>
      </c>
      <c r="P50" s="19">
        <f>LOG10('CFU (R2)'!P50)</f>
        <v>8.1367205671564076</v>
      </c>
      <c r="Q50" s="19">
        <f>LOG10('CFU (R2)'!Q50)</f>
        <v>8.0569048513364727</v>
      </c>
    </row>
    <row r="51" spans="1:17" x14ac:dyDescent="0.25">
      <c r="A51" s="1"/>
      <c r="B51" s="7">
        <v>4</v>
      </c>
      <c r="C51" s="19">
        <f>LOG10('CFU (R2)'!C51)</f>
        <v>6.6020599913279625</v>
      </c>
      <c r="D51" s="19">
        <f>LOG10('CFU (R2)'!D51)</f>
        <v>6.6020599913279625</v>
      </c>
      <c r="E51" s="21">
        <f>LOG10('CFU (R2)'!E51)</f>
        <v>6.3010299956639813</v>
      </c>
      <c r="F51" s="19">
        <f>LOG10('CFU (R2)'!F51)</f>
        <v>7.4771212547196626</v>
      </c>
      <c r="G51" s="19">
        <f>LOG10('CFU (R2)'!G51)</f>
        <v>7.3802112417116064</v>
      </c>
      <c r="H51" s="21">
        <f>LOG10('CFU (R2)'!H51)</f>
        <v>7.7634279935629369</v>
      </c>
      <c r="I51" s="19">
        <f>LOG10('CFU (R2)'!I51)</f>
        <v>6.6020599913279625</v>
      </c>
      <c r="J51" s="19">
        <f>LOG10('CFU (R2)'!J51)</f>
        <v>6.3010299956639813</v>
      </c>
      <c r="K51" s="21">
        <f>LOG10('CFU (R2)'!K51)</f>
        <v>7</v>
      </c>
      <c r="L51" s="19">
        <f>LOG10('CFU (R2)'!L51)</f>
        <v>6.6020599913279625</v>
      </c>
      <c r="M51" s="19">
        <f>LOG10('CFU (R2)'!M51)</f>
        <v>6.4771212547196626</v>
      </c>
      <c r="N51" s="21">
        <f>LOG10('CFU (R2)'!N51)</f>
        <v>6.7781512503836439</v>
      </c>
      <c r="O51" s="19">
        <f>LOG10('CFU (R2)'!O51)</f>
        <v>7.5314789170422554</v>
      </c>
      <c r="P51" s="19">
        <f>LOG10('CFU (R2)'!P51)</f>
        <v>7.4313637641589869</v>
      </c>
      <c r="Q51" s="19">
        <f>LOG10('CFU (R2)'!Q51)</f>
        <v>7.8061799739838875</v>
      </c>
    </row>
    <row r="52" spans="1:17" x14ac:dyDescent="0.25">
      <c r="A52" s="1"/>
      <c r="B52" s="7">
        <v>5</v>
      </c>
      <c r="C52" s="19">
        <f>LOG10('CFU (R2)'!C52)</f>
        <v>6.7781512503836439</v>
      </c>
      <c r="D52" s="19">
        <f>LOG10('CFU (R2)'!D52)</f>
        <v>6.3010299956639813</v>
      </c>
      <c r="E52" s="21">
        <f>LOG10('CFU (R2)'!E52)</f>
        <v>6.6020599913279625</v>
      </c>
      <c r="F52" s="19">
        <f>LOG10('CFU (R2)'!F52)</f>
        <v>7</v>
      </c>
      <c r="G52" s="19">
        <f>LOG10('CFU (R2)'!G52)</f>
        <v>7.204119982655925</v>
      </c>
      <c r="H52" s="21">
        <f>LOG10('CFU (R2)'!H52)</f>
        <v>7.204119982655925</v>
      </c>
      <c r="I52" s="19">
        <f>LOG10('CFU (R2)'!I52)</f>
        <v>7</v>
      </c>
      <c r="J52" s="19">
        <f>LOG10('CFU (R2)'!J52)</f>
        <v>6.3010299956639813</v>
      </c>
      <c r="K52" s="21">
        <f>LOG10('CFU (R2)'!K52)</f>
        <v>6.3010299956639813</v>
      </c>
      <c r="L52" s="19">
        <f>LOG10('CFU (R2)'!L52)</f>
        <v>6.9030899869919438</v>
      </c>
      <c r="M52" s="19">
        <f>LOG10('CFU (R2)'!M52)</f>
        <v>6.3010299956639813</v>
      </c>
      <c r="N52" s="21">
        <f>LOG10('CFU (R2)'!N52)</f>
        <v>6.4771212547196626</v>
      </c>
      <c r="O52" s="19">
        <f>LOG10('CFU (R2)'!O52)</f>
        <v>7.2552725051033065</v>
      </c>
      <c r="P52" s="19">
        <f>LOG10('CFU (R2)'!P52)</f>
        <v>7.2552725051033065</v>
      </c>
      <c r="Q52" s="19">
        <f>LOG10('CFU (R2)'!Q52)</f>
        <v>7.2787536009528289</v>
      </c>
    </row>
    <row r="53" spans="1:17" x14ac:dyDescent="0.25">
      <c r="A53" s="1"/>
      <c r="B53" s="7">
        <v>6</v>
      </c>
      <c r="C53" s="19">
        <f>LOG10('CFU (R2)'!C53)</f>
        <v>7</v>
      </c>
      <c r="D53" s="19">
        <f>LOG10('CFU (R2)'!D53)</f>
        <v>6.3010299956639813</v>
      </c>
      <c r="E53" s="21">
        <f>LOG10('CFU (R2)'!E53)</f>
        <v>6.9030899869919438</v>
      </c>
      <c r="F53" s="19">
        <f>LOG10('CFU (R2)'!F53)</f>
        <v>7.5563025007672868</v>
      </c>
      <c r="G53" s="19">
        <f>LOG10('CFU (R2)'!G53)</f>
        <v>7.7781512503836439</v>
      </c>
      <c r="H53" s="21">
        <f>LOG10('CFU (R2)'!H53)</f>
        <v>7.6434526764861879</v>
      </c>
      <c r="I53" s="19">
        <f>LOG10('CFU (R2)'!I53)</f>
        <v>7.8061799739838875</v>
      </c>
      <c r="J53" s="19">
        <f>LOG10('CFU (R2)'!J53)</f>
        <v>7.8061799739838875</v>
      </c>
      <c r="K53" s="21">
        <f>LOG10('CFU (R2)'!K53)</f>
        <v>7.6627578316815743</v>
      </c>
      <c r="L53" s="19">
        <f>LOG10('CFU (R2)'!L53)</f>
        <v>7.568201724066995</v>
      </c>
      <c r="M53" s="19">
        <f>LOG10('CFU (R2)'!M53)</f>
        <v>7.5185139398778871</v>
      </c>
      <c r="N53" s="21">
        <f>LOG10('CFU (R2)'!N53)</f>
        <v>7.4313637641589869</v>
      </c>
      <c r="O53" s="19">
        <f>LOG10('CFU (R2)'!O53)</f>
        <v>7.8633228601204559</v>
      </c>
      <c r="P53" s="19">
        <f>LOG10('CFU (R2)'!P53)</f>
        <v>7.9684829485539348</v>
      </c>
      <c r="Q53" s="19">
        <f>LOG10('CFU (R2)'!Q53)</f>
        <v>7.8512583487190755</v>
      </c>
    </row>
    <row r="54" spans="1:17" x14ac:dyDescent="0.25">
      <c r="A54" s="1"/>
      <c r="B54" s="7">
        <v>7</v>
      </c>
      <c r="C54" s="19">
        <f>LOG10('CFU (R2)'!C54)</f>
        <v>6.7781512503836439</v>
      </c>
      <c r="D54" s="19">
        <f>LOG10('CFU (R2)'!D54)</f>
        <v>6.9030899869919438</v>
      </c>
      <c r="E54" s="21">
        <f>LOG10('CFU (R2)'!E54)</f>
        <v>6.7781512503836439</v>
      </c>
      <c r="F54" s="19">
        <f>LOG10('CFU (R2)'!F54)</f>
        <v>7.5797835966168101</v>
      </c>
      <c r="G54" s="19">
        <f>LOG10('CFU (R2)'!G54)</f>
        <v>7.5314789170422554</v>
      </c>
      <c r="H54" s="21">
        <f>LOG10('CFU (R2)'!H54)</f>
        <v>7.3010299956639813</v>
      </c>
      <c r="I54" s="19">
        <f>LOG10('CFU (R2)'!I54)</f>
        <v>7.5563025007672868</v>
      </c>
      <c r="J54" s="19">
        <f>LOG10('CFU (R2)'!J54)</f>
        <v>7.5797835966168101</v>
      </c>
      <c r="K54" s="21">
        <f>LOG10('CFU (R2)'!K54)</f>
        <v>7.7323937598229682</v>
      </c>
      <c r="L54" s="19">
        <f>LOG10('CFU (R2)'!L54)</f>
        <v>7.3222192947339195</v>
      </c>
      <c r="M54" s="19">
        <f>LOG10('CFU (R2)'!M54)</f>
        <v>7.3617278360175931</v>
      </c>
      <c r="N54" s="21">
        <f>LOG10('CFU (R2)'!N54)</f>
        <v>7.4771212547196626</v>
      </c>
      <c r="O54" s="19">
        <f>LOG10('CFU (R2)'!O54)</f>
        <v>7.7708520116421438</v>
      </c>
      <c r="P54" s="19">
        <f>LOG10('CFU (R2)'!P54)</f>
        <v>7.7558748556724915</v>
      </c>
      <c r="Q54" s="19">
        <f>LOG10('CFU (R2)'!Q54)</f>
        <v>7.6989700043360187</v>
      </c>
    </row>
    <row r="55" spans="1:17" x14ac:dyDescent="0.25">
      <c r="A55" s="1"/>
    </row>
    <row r="56" spans="1:17" x14ac:dyDescent="0.25">
      <c r="A56" s="1" t="s">
        <v>28</v>
      </c>
      <c r="B56" s="2" t="s">
        <v>1</v>
      </c>
      <c r="C56" s="33" t="s">
        <v>2</v>
      </c>
      <c r="D56" s="33"/>
      <c r="E56" s="34"/>
      <c r="F56" s="33" t="s">
        <v>3</v>
      </c>
      <c r="G56" s="33"/>
      <c r="H56" s="34"/>
      <c r="I56" s="33" t="s">
        <v>4</v>
      </c>
      <c r="J56" s="33"/>
      <c r="K56" s="34"/>
      <c r="L56" s="33" t="s">
        <v>30</v>
      </c>
      <c r="M56" s="33"/>
      <c r="N56" s="34"/>
      <c r="O56" s="33" t="s">
        <v>6</v>
      </c>
      <c r="P56" s="33"/>
      <c r="Q56" s="33"/>
    </row>
    <row r="57" spans="1:17" x14ac:dyDescent="0.25">
      <c r="A57" s="6" t="s">
        <v>29</v>
      </c>
      <c r="B57" s="7">
        <v>1</v>
      </c>
      <c r="C57" s="19">
        <f>LOG10('CFU (R2)'!C57)</f>
        <v>7.3010299956639813</v>
      </c>
      <c r="D57" s="19">
        <f>LOG10('CFU (R2)'!D57)</f>
        <v>7.6020599913279625</v>
      </c>
      <c r="E57" s="20">
        <f>LOG10('CFU (R2)'!E57)</f>
        <v>7.9030899869919438</v>
      </c>
      <c r="F57" s="19">
        <f>LOG10('CFU (R2)'!F57)</f>
        <v>8.3010299956639813</v>
      </c>
      <c r="G57" s="19">
        <f>LOG10('CFU (R2)'!G57)</f>
        <v>8</v>
      </c>
      <c r="H57" s="20">
        <f>LOG10('CFU (R2)'!H57)</f>
        <v>7.9030899869919438</v>
      </c>
      <c r="I57" s="19">
        <f>LOG10('CFU (R2)'!I57)</f>
        <v>7.6020599913279625</v>
      </c>
      <c r="J57" s="19">
        <f>LOG10('CFU (R2)'!J57)</f>
        <v>7.6020599913279625</v>
      </c>
      <c r="K57" s="20">
        <f>LOG10('CFU (R2)'!K57)</f>
        <v>7.3010299956639813</v>
      </c>
      <c r="L57" s="19">
        <f>LOG10('CFU (R2)'!L57)</f>
        <v>7.3010299956639813</v>
      </c>
      <c r="M57" s="19">
        <f>LOG10('CFU (R2)'!M57)</f>
        <v>7.6020599913279625</v>
      </c>
      <c r="N57" s="20">
        <f>LOG10('CFU (R2)'!N57)</f>
        <v>7.6989700043360187</v>
      </c>
      <c r="O57" s="19">
        <f>LOG10('CFU (R2)'!O57)</f>
        <v>8.3424226808222066</v>
      </c>
      <c r="P57" s="19">
        <f>LOG10('CFU (R2)'!P57)</f>
        <v>8.1461280356782382</v>
      </c>
      <c r="Q57" s="19">
        <f>LOG10('CFU (R2)'!Q57)</f>
        <v>8.1139433523068369</v>
      </c>
    </row>
    <row r="58" spans="1:17" x14ac:dyDescent="0.25">
      <c r="B58" s="7">
        <v>2</v>
      </c>
      <c r="C58" s="19">
        <f>LOG10('CFU (R2)'!C58)</f>
        <v>6.3010299956639813</v>
      </c>
      <c r="D58" s="19">
        <f>LOG10('CFU (R2)'!D58)</f>
        <v>6.3010299956639813</v>
      </c>
      <c r="E58" s="21">
        <f>LOG10('CFU (R2)'!E58)</f>
        <v>6.6020599913279625</v>
      </c>
      <c r="F58" s="19">
        <f>LOG10('CFU (R2)'!F58)</f>
        <v>8.214843848047698</v>
      </c>
      <c r="G58" s="19">
        <f>LOG10('CFU (R2)'!G58)</f>
        <v>8.1818435879447726</v>
      </c>
      <c r="H58" s="21">
        <f>LOG10('CFU (R2)'!H58)</f>
        <v>8.1702617153949575</v>
      </c>
      <c r="I58" s="19">
        <f>LOG10('CFU (R2)'!I58)</f>
        <v>6.9030899869919438</v>
      </c>
      <c r="J58" s="19">
        <f>LOG10('CFU (R2)'!J58)</f>
        <v>6.6020599913279625</v>
      </c>
      <c r="K58" s="21">
        <f>LOG10('CFU (R2)'!K58)</f>
        <v>6.3010299956639813</v>
      </c>
      <c r="L58" s="19">
        <f>LOG10('CFU (R2)'!L58)</f>
        <v>6.6989700043360187</v>
      </c>
      <c r="M58" s="19">
        <f>LOG10('CFU (R2)'!M58)</f>
        <v>6.4771212547196626</v>
      </c>
      <c r="N58" s="21">
        <f>LOG10('CFU (R2)'!N58)</f>
        <v>6.4771212547196626</v>
      </c>
      <c r="O58" s="19">
        <f>LOG10('CFU (R2)'!O58)</f>
        <v>8.2278867046136739</v>
      </c>
      <c r="P58" s="19">
        <f>LOG10('CFU (R2)'!P58)</f>
        <v>8.1903316981702918</v>
      </c>
      <c r="Q58" s="19">
        <f>LOG10('CFU (R2)'!Q58)</f>
        <v>8.1789769472931688</v>
      </c>
    </row>
    <row r="59" spans="1:17" x14ac:dyDescent="0.25">
      <c r="B59" s="7">
        <v>3</v>
      </c>
      <c r="C59" s="19">
        <f>LOG10('CFU (R2)'!C59)</f>
        <v>6.7781512503836439</v>
      </c>
      <c r="D59" s="19">
        <f>LOG10('CFU (R2)'!D59)</f>
        <v>6.6020599913279625</v>
      </c>
      <c r="E59" s="21">
        <f>LOG10('CFU (R2)'!E59)</f>
        <v>6.3010299956639813</v>
      </c>
      <c r="F59" s="19">
        <f>LOG10('CFU (R2)'!F59)</f>
        <v>7.8808135922807914</v>
      </c>
      <c r="G59" s="19">
        <f>LOG10('CFU (R2)'!G59)</f>
        <v>7.9030899869919438</v>
      </c>
      <c r="H59" s="21">
        <f>LOG10('CFU (R2)'!H59)</f>
        <v>7.9138138523837167</v>
      </c>
      <c r="I59" s="19">
        <f>LOG10('CFU (R2)'!I59)</f>
        <v>6.3010299956639813</v>
      </c>
      <c r="J59" s="19">
        <f>LOG10('CFU (R2)'!J59)</f>
        <v>6.3010299956639813</v>
      </c>
      <c r="K59" s="21">
        <f>LOG10('CFU (R2)'!K59)</f>
        <v>6.6020599913279625</v>
      </c>
      <c r="L59" s="19">
        <f>LOG10('CFU (R2)'!L59)</f>
        <v>6.6020599913279625</v>
      </c>
      <c r="M59" s="19">
        <f>LOG10('CFU (R2)'!M59)</f>
        <v>6.4771212547196626</v>
      </c>
      <c r="N59" s="21">
        <f>LOG10('CFU (R2)'!N59)</f>
        <v>6.4771212547196626</v>
      </c>
      <c r="O59" s="19">
        <f>LOG10('CFU (R2)'!O59)</f>
        <v>7.9030899869919438</v>
      </c>
      <c r="P59" s="19">
        <f>LOG10('CFU (R2)'!P59)</f>
        <v>7.9190780923760737</v>
      </c>
      <c r="Q59" s="19">
        <f>LOG10('CFU (R2)'!Q59)</f>
        <v>7.9294189257142929</v>
      </c>
    </row>
    <row r="60" spans="1:17" x14ac:dyDescent="0.25">
      <c r="B60" s="7">
        <v>4</v>
      </c>
      <c r="C60" s="19">
        <f>LOG10('CFU (R2)'!C60)</f>
        <v>6.9030899869919438</v>
      </c>
      <c r="D60" s="19">
        <f>LOG10('CFU (R2)'!D60)</f>
        <v>6.3010299956639813</v>
      </c>
      <c r="E60" s="21">
        <f>LOG10('CFU (R2)'!E60)</f>
        <v>6.3010299956639813</v>
      </c>
      <c r="F60" s="19">
        <f>LOG10('CFU (R2)'!F60)</f>
        <v>7.3802112417116064</v>
      </c>
      <c r="G60" s="19">
        <f>LOG10('CFU (R2)'!G60)</f>
        <v>7.5797835966168101</v>
      </c>
      <c r="H60" s="21">
        <f>LOG10('CFU (R2)'!H60)</f>
        <v>7.3802112417116064</v>
      </c>
      <c r="I60" s="19">
        <f>LOG10('CFU (R2)'!I60)</f>
        <v>6.3010299956639813</v>
      </c>
      <c r="J60" s="19">
        <f>LOG10('CFU (R2)'!J60)</f>
        <v>6.3010299956639813</v>
      </c>
      <c r="K60" s="21">
        <f>LOG10('CFU (R2)'!K60)</f>
        <v>6.3010299956639813</v>
      </c>
      <c r="L60" s="19">
        <f>LOG10('CFU (R2)'!L60)</f>
        <v>6.6989700043360187</v>
      </c>
      <c r="M60" s="19">
        <f>LOG10('CFU (R2)'!M60)</f>
        <v>6.3010299956639813</v>
      </c>
      <c r="N60" s="21">
        <f>LOG10('CFU (R2)'!N60)</f>
        <v>6.3010299956639813</v>
      </c>
      <c r="O60" s="19">
        <f>LOG10('CFU (R2)'!O60)</f>
        <v>7.4623979978989565</v>
      </c>
      <c r="P60" s="19">
        <f>LOG10('CFU (R2)'!P60)</f>
        <v>7.6020599913279625</v>
      </c>
      <c r="Q60" s="19">
        <f>LOG10('CFU (R2)'!Q60)</f>
        <v>7.4149733479708182</v>
      </c>
    </row>
    <row r="61" spans="1:17" x14ac:dyDescent="0.25">
      <c r="B61" s="7">
        <v>5</v>
      </c>
      <c r="C61" s="19">
        <f>LOG10('CFU (R2)'!C61)</f>
        <v>6.6020599913279625</v>
      </c>
      <c r="D61" s="19">
        <f>LOG10('CFU (R2)'!D61)</f>
        <v>6.3010299956639813</v>
      </c>
      <c r="E61" s="21">
        <f>LOG10('CFU (R2)'!E61)</f>
        <v>6.3010299956639813</v>
      </c>
      <c r="F61" s="19">
        <f>LOG10('CFU (R2)'!F61)</f>
        <v>7.1461280356782382</v>
      </c>
      <c r="G61" s="19">
        <f>LOG10('CFU (R2)'!G61)</f>
        <v>7.3424226808222066</v>
      </c>
      <c r="H61" s="21">
        <f>LOG10('CFU (R2)'!H61)</f>
        <v>7.1461280356782382</v>
      </c>
      <c r="I61" s="19">
        <f>LOG10('CFU (R2)'!I61)</f>
        <v>6.3010299956639813</v>
      </c>
      <c r="J61" s="19">
        <f>LOG10('CFU (R2)'!J61)</f>
        <v>6.7781512503836439</v>
      </c>
      <c r="K61" s="21">
        <f>LOG10('CFU (R2)'!K61)</f>
        <v>6.6020599913279625</v>
      </c>
      <c r="L61" s="19">
        <f>LOG10('CFU (R2)'!L61)</f>
        <v>6.4771212547196626</v>
      </c>
      <c r="M61" s="19">
        <f>LOG10('CFU (R2)'!M61)</f>
        <v>6.6020599913279625</v>
      </c>
      <c r="N61" s="21">
        <f>LOG10('CFU (R2)'!N61)</f>
        <v>6.4771212547196626</v>
      </c>
      <c r="O61" s="19">
        <f>LOG10('CFU (R2)'!O61)</f>
        <v>7.2304489213782741</v>
      </c>
      <c r="P61" s="19">
        <f>LOG10('CFU (R2)'!P61)</f>
        <v>7.4149733479708182</v>
      </c>
      <c r="Q61" s="19">
        <f>LOG10('CFU (R2)'!Q61)</f>
        <v>7.2304489213782741</v>
      </c>
    </row>
    <row r="62" spans="1:17" x14ac:dyDescent="0.25">
      <c r="B62" s="7">
        <v>6</v>
      </c>
      <c r="C62" s="19">
        <f>LOG10('CFU (R2)'!C62)</f>
        <v>6.3010299956639813</v>
      </c>
      <c r="D62" s="19">
        <f>LOG10('CFU (R2)'!D62)</f>
        <v>6.3010299956639813</v>
      </c>
      <c r="E62" s="21">
        <f>LOG10('CFU (R2)'!E62)</f>
        <v>6.3010299956639813</v>
      </c>
      <c r="F62" s="19">
        <f>LOG10('CFU (R2)'!F62)</f>
        <v>7.8692317197309762</v>
      </c>
      <c r="G62" s="19">
        <f>LOG10('CFU (R2)'!G62)</f>
        <v>7.8920946026904808</v>
      </c>
      <c r="H62" s="21">
        <f>LOG10('CFU (R2)'!H62)</f>
        <v>7.7781512503836439</v>
      </c>
      <c r="I62" s="19">
        <f>LOG10('CFU (R2)'!I62)</f>
        <v>6.3010299956639813</v>
      </c>
      <c r="J62" s="19">
        <f>LOG10('CFU (R2)'!J62)</f>
        <v>6.6020599913279625</v>
      </c>
      <c r="K62" s="21">
        <f>LOG10('CFU (R2)'!K62)</f>
        <v>6.6020599913279625</v>
      </c>
      <c r="L62" s="19">
        <f>LOG10('CFU (R2)'!L62)</f>
        <v>6.3010299956639813</v>
      </c>
      <c r="M62" s="19">
        <f>LOG10('CFU (R2)'!M62)</f>
        <v>6.4771212547196626</v>
      </c>
      <c r="N62" s="21">
        <f>LOG10('CFU (R2)'!N62)</f>
        <v>6.4771212547196626</v>
      </c>
      <c r="O62" s="19">
        <f>LOG10('CFU (R2)'!O62)</f>
        <v>7.8808135922807914</v>
      </c>
      <c r="P62" s="19">
        <f>LOG10('CFU (R2)'!P62)</f>
        <v>7.9084850188786495</v>
      </c>
      <c r="Q62" s="19">
        <f>LOG10('CFU (R2)'!Q62)</f>
        <v>7.7993405494535821</v>
      </c>
    </row>
    <row r="63" spans="1:17" x14ac:dyDescent="0.25">
      <c r="B63" s="7">
        <v>7</v>
      </c>
      <c r="C63" s="19">
        <f>LOG10('CFU (R2)'!C63)</f>
        <v>6.6020599913279625</v>
      </c>
      <c r="D63" s="19">
        <f>LOG10('CFU (R2)'!D63)</f>
        <v>6.6020599913279625</v>
      </c>
      <c r="E63" s="21">
        <f>LOG10('CFU (R2)'!E63)</f>
        <v>6.3010299956639813</v>
      </c>
      <c r="F63" s="19">
        <f>LOG10('CFU (R2)'!F63)</f>
        <v>7.9030899869919438</v>
      </c>
      <c r="G63" s="19">
        <f>LOG10('CFU (R2)'!G63)</f>
        <v>7.7160033436347994</v>
      </c>
      <c r="H63" s="21">
        <f>LOG10('CFU (R2)'!H63)</f>
        <v>7.8061799739838875</v>
      </c>
      <c r="I63" s="19">
        <f>LOG10('CFU (R2)'!I63)</f>
        <v>6.9030899869919438</v>
      </c>
      <c r="J63" s="19">
        <f>LOG10('CFU (R2)'!J63)</f>
        <v>7</v>
      </c>
      <c r="K63" s="21">
        <f>LOG10('CFU (R2)'!K63)</f>
        <v>6.6020599913279625</v>
      </c>
      <c r="L63" s="19">
        <f>LOG10('CFU (R2)'!L63)</f>
        <v>6.7781512503836439</v>
      </c>
      <c r="M63" s="19">
        <f>LOG10('CFU (R2)'!M63)</f>
        <v>6.8450980400142569</v>
      </c>
      <c r="N63" s="21">
        <f>LOG10('CFU (R2)'!N63)</f>
        <v>6.4771212547196626</v>
      </c>
      <c r="O63" s="19">
        <f>LOG10('CFU (R2)'!O63)</f>
        <v>7.9344984512435675</v>
      </c>
      <c r="P63" s="19">
        <f>LOG10('CFU (R2)'!P63)</f>
        <v>7.7708520116421438</v>
      </c>
      <c r="Q63" s="19">
        <f>LOG10('CFU (R2)'!Q63)</f>
        <v>7.826074802700826</v>
      </c>
    </row>
  </sheetData>
  <mergeCells count="35">
    <mergeCell ref="C11:E11"/>
    <mergeCell ref="F11:H11"/>
    <mergeCell ref="I11:K11"/>
    <mergeCell ref="L11:N11"/>
    <mergeCell ref="O11:Q11"/>
    <mergeCell ref="C2:E2"/>
    <mergeCell ref="F2:H2"/>
    <mergeCell ref="I2:K2"/>
    <mergeCell ref="L2:N2"/>
    <mergeCell ref="O2:Q2"/>
    <mergeCell ref="C29:E29"/>
    <mergeCell ref="F29:H29"/>
    <mergeCell ref="I29:K29"/>
    <mergeCell ref="L29:N29"/>
    <mergeCell ref="O29:Q29"/>
    <mergeCell ref="C20:E20"/>
    <mergeCell ref="F20:H20"/>
    <mergeCell ref="I20:K20"/>
    <mergeCell ref="L20:N20"/>
    <mergeCell ref="O20:Q20"/>
    <mergeCell ref="C47:E47"/>
    <mergeCell ref="F47:H47"/>
    <mergeCell ref="I47:K47"/>
    <mergeCell ref="L47:N47"/>
    <mergeCell ref="O47:Q47"/>
    <mergeCell ref="C38:E38"/>
    <mergeCell ref="F38:H38"/>
    <mergeCell ref="I38:K38"/>
    <mergeCell ref="L38:N38"/>
    <mergeCell ref="O38:Q38"/>
    <mergeCell ref="C56:E56"/>
    <mergeCell ref="F56:H56"/>
    <mergeCell ref="I56:K56"/>
    <mergeCell ref="L56:N56"/>
    <mergeCell ref="O56:Q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Colonies (R1)</vt:lpstr>
      <vt:lpstr>CFU (R1)</vt:lpstr>
      <vt:lpstr>Log10 (R1)</vt:lpstr>
      <vt:lpstr>Colonies (R2)</vt:lpstr>
      <vt:lpstr>CFU (R2)</vt:lpstr>
      <vt:lpstr>Log10 (R2)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Connor Watson</dc:creator>
  <cp:lastModifiedBy>Connor Watson</cp:lastModifiedBy>
  <dcterms:created xsi:type="dcterms:W3CDTF">2021-08-12T02:05:49Z</dcterms:created>
  <dcterms:modified xsi:type="dcterms:W3CDTF">2021-09-07T04:04:32Z</dcterms:modified>
</cp:coreProperties>
</file>