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esearchnz-my.sharepoint.com/personal/connor_watson_agresearch_co_nz/Documents/Excel sheets/Final thesis/Appendices/"/>
    </mc:Choice>
  </mc:AlternateContent>
  <xr:revisionPtr revIDLastSave="0" documentId="8_{B970B915-F7A0-4336-B558-1FB8FE274742}" xr6:coauthVersionLast="47" xr6:coauthVersionMax="47" xr10:uidLastSave="{00000000-0000-0000-0000-000000000000}"/>
  <bookViews>
    <workbookView xWindow="-120" yWindow="-120" windowWidth="29040" windowHeight="15840" xr2:uid="{DA6FE912-11FB-4B2F-B9F8-8808A7374712}"/>
  </bookViews>
  <sheets>
    <sheet name="Colonies" sheetId="1" r:id="rId1"/>
    <sheet name="CFUs" sheetId="2" r:id="rId2"/>
    <sheet name="Log1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7" i="3" l="1"/>
  <c r="M77" i="3"/>
  <c r="L77" i="3"/>
  <c r="K77" i="3"/>
  <c r="J77" i="3"/>
  <c r="I77" i="3"/>
  <c r="H77" i="3"/>
  <c r="G77" i="3"/>
  <c r="F77" i="3"/>
  <c r="E77" i="3"/>
  <c r="D77" i="3"/>
  <c r="C77" i="3"/>
  <c r="N76" i="3"/>
  <c r="M76" i="3"/>
  <c r="L76" i="3"/>
  <c r="K76" i="3"/>
  <c r="J76" i="3"/>
  <c r="I76" i="3"/>
  <c r="H76" i="3"/>
  <c r="G76" i="3"/>
  <c r="F76" i="3"/>
  <c r="E76" i="3"/>
  <c r="D76" i="3"/>
  <c r="C76" i="3"/>
  <c r="N75" i="3"/>
  <c r="L75" i="3"/>
  <c r="K75" i="3"/>
  <c r="I75" i="3"/>
  <c r="H75" i="3"/>
  <c r="F75" i="3"/>
  <c r="E75" i="3"/>
  <c r="C75" i="3"/>
  <c r="M74" i="3"/>
  <c r="L74" i="3"/>
  <c r="J74" i="3"/>
  <c r="I74" i="3"/>
  <c r="G74" i="3"/>
  <c r="F74" i="3"/>
  <c r="D74" i="3"/>
  <c r="C74" i="3"/>
  <c r="N73" i="3"/>
  <c r="M73" i="3"/>
  <c r="L73" i="3"/>
  <c r="K73" i="3"/>
  <c r="J73" i="3"/>
  <c r="I73" i="3"/>
  <c r="H73" i="3"/>
  <c r="G73" i="3"/>
  <c r="F73" i="3"/>
  <c r="E73" i="3"/>
  <c r="D73" i="3"/>
  <c r="C73" i="3"/>
  <c r="N72" i="3"/>
  <c r="M72" i="3"/>
  <c r="L72" i="3"/>
  <c r="K72" i="3"/>
  <c r="J72" i="3"/>
  <c r="I72" i="3"/>
  <c r="H72" i="3"/>
  <c r="G72" i="3"/>
  <c r="F72" i="3"/>
  <c r="E72" i="3"/>
  <c r="D72" i="3"/>
  <c r="C72" i="3"/>
  <c r="N71" i="3"/>
  <c r="M71" i="3"/>
  <c r="L71" i="3"/>
  <c r="K71" i="3"/>
  <c r="J71" i="3"/>
  <c r="I71" i="3"/>
  <c r="H71" i="3"/>
  <c r="G71" i="3"/>
  <c r="F71" i="3"/>
  <c r="E71" i="3"/>
  <c r="D71" i="3"/>
  <c r="C71" i="3"/>
  <c r="N70" i="3"/>
  <c r="L70" i="3"/>
  <c r="K70" i="3"/>
  <c r="I70" i="3"/>
  <c r="H70" i="3"/>
  <c r="F70" i="3"/>
  <c r="E70" i="3"/>
  <c r="C70" i="3"/>
  <c r="N69" i="3"/>
  <c r="M69" i="3"/>
  <c r="K69" i="3"/>
  <c r="J69" i="3"/>
  <c r="H69" i="3"/>
  <c r="G69" i="3"/>
  <c r="E69" i="3"/>
  <c r="D69" i="3"/>
  <c r="N66" i="3"/>
  <c r="M66" i="3"/>
  <c r="L66" i="3"/>
  <c r="K66" i="3"/>
  <c r="J66" i="3"/>
  <c r="I66" i="3"/>
  <c r="H66" i="3"/>
  <c r="G66" i="3"/>
  <c r="F66" i="3"/>
  <c r="E66" i="3"/>
  <c r="D66" i="3"/>
  <c r="C66" i="3"/>
  <c r="N65" i="3"/>
  <c r="M65" i="3"/>
  <c r="L65" i="3"/>
  <c r="K65" i="3"/>
  <c r="J65" i="3"/>
  <c r="I65" i="3"/>
  <c r="H65" i="3"/>
  <c r="G65" i="3"/>
  <c r="F65" i="3"/>
  <c r="E65" i="3"/>
  <c r="D65" i="3"/>
  <c r="C65" i="3"/>
  <c r="N64" i="3"/>
  <c r="M64" i="3"/>
  <c r="L64" i="3"/>
  <c r="K64" i="3"/>
  <c r="J64" i="3"/>
  <c r="I64" i="3"/>
  <c r="H64" i="3"/>
  <c r="G64" i="3"/>
  <c r="F64" i="3"/>
  <c r="E64" i="3"/>
  <c r="D64" i="3"/>
  <c r="C64" i="3"/>
  <c r="N63" i="3"/>
  <c r="M63" i="3"/>
  <c r="L63" i="3"/>
  <c r="K63" i="3"/>
  <c r="J63" i="3"/>
  <c r="I63" i="3"/>
  <c r="H63" i="3"/>
  <c r="G63" i="3"/>
  <c r="F63" i="3"/>
  <c r="E63" i="3"/>
  <c r="D63" i="3"/>
  <c r="C63" i="3"/>
  <c r="M62" i="3"/>
  <c r="L62" i="3"/>
  <c r="J62" i="3"/>
  <c r="I62" i="3"/>
  <c r="G62" i="3"/>
  <c r="F62" i="3"/>
  <c r="D62" i="3"/>
  <c r="C62" i="3"/>
  <c r="N61" i="3"/>
  <c r="M61" i="3"/>
  <c r="L61" i="3"/>
  <c r="K61" i="3"/>
  <c r="J61" i="3"/>
  <c r="I61" i="3"/>
  <c r="H61" i="3"/>
  <c r="G61" i="3"/>
  <c r="F61" i="3"/>
  <c r="E61" i="3"/>
  <c r="D61" i="3"/>
  <c r="C61" i="3"/>
  <c r="N60" i="3"/>
  <c r="M60" i="3"/>
  <c r="L60" i="3"/>
  <c r="K60" i="3"/>
  <c r="J60" i="3"/>
  <c r="I60" i="3"/>
  <c r="H60" i="3"/>
  <c r="G60" i="3"/>
  <c r="F60" i="3"/>
  <c r="E60" i="3"/>
  <c r="D60" i="3"/>
  <c r="C60" i="3"/>
  <c r="N59" i="3"/>
  <c r="M59" i="3"/>
  <c r="L59" i="3"/>
  <c r="K59" i="3"/>
  <c r="J59" i="3"/>
  <c r="I59" i="3"/>
  <c r="H59" i="3"/>
  <c r="G59" i="3"/>
  <c r="F59" i="3"/>
  <c r="E59" i="3"/>
  <c r="D59" i="3"/>
  <c r="C59" i="3"/>
  <c r="N58" i="3"/>
  <c r="L58" i="3"/>
  <c r="K58" i="3"/>
  <c r="I58" i="3"/>
  <c r="H58" i="3"/>
  <c r="F58" i="3"/>
  <c r="E58" i="3"/>
  <c r="C58" i="3"/>
  <c r="N55" i="3"/>
  <c r="M55" i="3"/>
  <c r="L55" i="3"/>
  <c r="K55" i="3"/>
  <c r="J55" i="3"/>
  <c r="I55" i="3"/>
  <c r="H55" i="3"/>
  <c r="G55" i="3"/>
  <c r="F55" i="3"/>
  <c r="E55" i="3"/>
  <c r="D55" i="3"/>
  <c r="C55" i="3"/>
  <c r="M54" i="3"/>
  <c r="L54" i="3"/>
  <c r="J54" i="3"/>
  <c r="I54" i="3"/>
  <c r="G54" i="3"/>
  <c r="F54" i="3"/>
  <c r="D54" i="3"/>
  <c r="C54" i="3"/>
  <c r="N53" i="3"/>
  <c r="L53" i="3"/>
  <c r="K53" i="3"/>
  <c r="I53" i="3"/>
  <c r="H53" i="3"/>
  <c r="F53" i="3"/>
  <c r="E53" i="3"/>
  <c r="C53" i="3"/>
  <c r="N52" i="3"/>
  <c r="M52" i="3"/>
  <c r="L52" i="3"/>
  <c r="K52" i="3"/>
  <c r="J52" i="3"/>
  <c r="I52" i="3"/>
  <c r="H52" i="3"/>
  <c r="G52" i="3"/>
  <c r="F52" i="3"/>
  <c r="E52" i="3"/>
  <c r="D52" i="3"/>
  <c r="C52" i="3"/>
  <c r="N51" i="3"/>
  <c r="M51" i="3"/>
  <c r="L51" i="3"/>
  <c r="K51" i="3"/>
  <c r="J51" i="3"/>
  <c r="I51" i="3"/>
  <c r="H51" i="3"/>
  <c r="G51" i="3"/>
  <c r="F51" i="3"/>
  <c r="E51" i="3"/>
  <c r="D51" i="3"/>
  <c r="C51" i="3"/>
  <c r="N50" i="3"/>
  <c r="M50" i="3"/>
  <c r="L50" i="3"/>
  <c r="K50" i="3"/>
  <c r="J50" i="3"/>
  <c r="I50" i="3"/>
  <c r="H50" i="3"/>
  <c r="G50" i="3"/>
  <c r="F50" i="3"/>
  <c r="E50" i="3"/>
  <c r="D50" i="3"/>
  <c r="C50" i="3"/>
  <c r="N49" i="3"/>
  <c r="M49" i="3"/>
  <c r="L49" i="3"/>
  <c r="K49" i="3"/>
  <c r="J49" i="3"/>
  <c r="I49" i="3"/>
  <c r="H49" i="3"/>
  <c r="G49" i="3"/>
  <c r="F49" i="3"/>
  <c r="E49" i="3"/>
  <c r="D49" i="3"/>
  <c r="C49" i="3"/>
  <c r="N48" i="3"/>
  <c r="M48" i="3"/>
  <c r="L48" i="3"/>
  <c r="K48" i="3"/>
  <c r="J48" i="3"/>
  <c r="I48" i="3"/>
  <c r="H48" i="3"/>
  <c r="G48" i="3"/>
  <c r="F48" i="3"/>
  <c r="E48" i="3"/>
  <c r="D48" i="3"/>
  <c r="C48" i="3"/>
  <c r="N47" i="3"/>
  <c r="M47" i="3"/>
  <c r="L47" i="3"/>
  <c r="K47" i="3"/>
  <c r="J47" i="3"/>
  <c r="I47" i="3"/>
  <c r="H47" i="3"/>
  <c r="G47" i="3"/>
  <c r="F47" i="3"/>
  <c r="E47" i="3"/>
  <c r="D47" i="3"/>
  <c r="C47" i="3"/>
  <c r="N44" i="3"/>
  <c r="M44" i="3"/>
  <c r="L44" i="3"/>
  <c r="K44" i="3"/>
  <c r="J44" i="3"/>
  <c r="I44" i="3"/>
  <c r="H44" i="3"/>
  <c r="G44" i="3"/>
  <c r="F44" i="3"/>
  <c r="E44" i="3"/>
  <c r="D44" i="3"/>
  <c r="C44" i="3"/>
  <c r="N43" i="3"/>
  <c r="M43" i="3"/>
  <c r="L43" i="3"/>
  <c r="K43" i="3"/>
  <c r="J43" i="3"/>
  <c r="I43" i="3"/>
  <c r="H43" i="3"/>
  <c r="G43" i="3"/>
  <c r="F43" i="3"/>
  <c r="E43" i="3"/>
  <c r="D43" i="3"/>
  <c r="C43" i="3"/>
  <c r="N42" i="3"/>
  <c r="M42" i="3"/>
  <c r="L42" i="3"/>
  <c r="K42" i="3"/>
  <c r="J42" i="3"/>
  <c r="I42" i="3"/>
  <c r="H42" i="3"/>
  <c r="G42" i="3"/>
  <c r="F42" i="3"/>
  <c r="E42" i="3"/>
  <c r="D42" i="3"/>
  <c r="C42" i="3"/>
  <c r="N41" i="3"/>
  <c r="M41" i="3"/>
  <c r="K41" i="3"/>
  <c r="J41" i="3"/>
  <c r="H41" i="3"/>
  <c r="G41" i="3"/>
  <c r="E41" i="3"/>
  <c r="D41" i="3"/>
  <c r="N40" i="3"/>
  <c r="M40" i="3"/>
  <c r="K40" i="3"/>
  <c r="J40" i="3"/>
  <c r="H40" i="3"/>
  <c r="G40" i="3"/>
  <c r="E40" i="3"/>
  <c r="D40" i="3"/>
  <c r="N39" i="3"/>
  <c r="M39" i="3"/>
  <c r="L39" i="3"/>
  <c r="K39" i="3"/>
  <c r="J39" i="3"/>
  <c r="I39" i="3"/>
  <c r="H39" i="3"/>
  <c r="G39" i="3"/>
  <c r="F39" i="3"/>
  <c r="E39" i="3"/>
  <c r="D39" i="3"/>
  <c r="C39" i="3"/>
  <c r="N38" i="3"/>
  <c r="M38" i="3"/>
  <c r="L38" i="3"/>
  <c r="K38" i="3"/>
  <c r="J38" i="3"/>
  <c r="I38" i="3"/>
  <c r="H38" i="3"/>
  <c r="G38" i="3"/>
  <c r="F38" i="3"/>
  <c r="E38" i="3"/>
  <c r="D38" i="3"/>
  <c r="C38" i="3"/>
  <c r="N37" i="3"/>
  <c r="M37" i="3"/>
  <c r="L37" i="3"/>
  <c r="K37" i="3"/>
  <c r="J37" i="3"/>
  <c r="I37" i="3"/>
  <c r="H37" i="3"/>
  <c r="G37" i="3"/>
  <c r="F37" i="3"/>
  <c r="E37" i="3"/>
  <c r="D37" i="3"/>
  <c r="C37" i="3"/>
  <c r="N36" i="3"/>
  <c r="L36" i="3"/>
  <c r="K36" i="3"/>
  <c r="I36" i="3"/>
  <c r="H36" i="3"/>
  <c r="F36" i="3"/>
  <c r="E36" i="3"/>
  <c r="C36" i="3"/>
  <c r="N33" i="3"/>
  <c r="M33" i="3"/>
  <c r="L33" i="3"/>
  <c r="K33" i="3"/>
  <c r="J33" i="3"/>
  <c r="I33" i="3"/>
  <c r="H33" i="3"/>
  <c r="G33" i="3"/>
  <c r="F33" i="3"/>
  <c r="E33" i="3"/>
  <c r="D33" i="3"/>
  <c r="C33" i="3"/>
  <c r="N32" i="3"/>
  <c r="M32" i="3"/>
  <c r="K32" i="3"/>
  <c r="J32" i="3"/>
  <c r="H32" i="3"/>
  <c r="G32" i="3"/>
  <c r="E32" i="3"/>
  <c r="D32" i="3"/>
  <c r="N31" i="3"/>
  <c r="L31" i="3"/>
  <c r="K31" i="3"/>
  <c r="I31" i="3"/>
  <c r="H31" i="3"/>
  <c r="F31" i="3"/>
  <c r="E31" i="3"/>
  <c r="C31" i="3"/>
  <c r="N30" i="3"/>
  <c r="M30" i="3"/>
  <c r="L30" i="3"/>
  <c r="K30" i="3"/>
  <c r="J30" i="3"/>
  <c r="I30" i="3"/>
  <c r="H30" i="3"/>
  <c r="G30" i="3"/>
  <c r="F30" i="3"/>
  <c r="E30" i="3"/>
  <c r="D30" i="3"/>
  <c r="C30" i="3"/>
  <c r="N29" i="3"/>
  <c r="M29" i="3"/>
  <c r="L29" i="3"/>
  <c r="K29" i="3"/>
  <c r="J29" i="3"/>
  <c r="I29" i="3"/>
  <c r="H29" i="3"/>
  <c r="G29" i="3"/>
  <c r="F29" i="3"/>
  <c r="E29" i="3"/>
  <c r="D29" i="3"/>
  <c r="C29" i="3"/>
  <c r="N28" i="3"/>
  <c r="M28" i="3"/>
  <c r="L28" i="3"/>
  <c r="K28" i="3"/>
  <c r="J28" i="3"/>
  <c r="I28" i="3"/>
  <c r="H28" i="3"/>
  <c r="G28" i="3"/>
  <c r="F28" i="3"/>
  <c r="E28" i="3"/>
  <c r="D28" i="3"/>
  <c r="C28" i="3"/>
  <c r="N27" i="3"/>
  <c r="M27" i="3"/>
  <c r="K27" i="3"/>
  <c r="J27" i="3"/>
  <c r="H27" i="3"/>
  <c r="G27" i="3"/>
  <c r="E27" i="3"/>
  <c r="D27" i="3"/>
  <c r="N26" i="3"/>
  <c r="M26" i="3"/>
  <c r="L26" i="3"/>
  <c r="K26" i="3"/>
  <c r="J26" i="3"/>
  <c r="I26" i="3"/>
  <c r="H26" i="3"/>
  <c r="G26" i="3"/>
  <c r="F26" i="3"/>
  <c r="E26" i="3"/>
  <c r="D26" i="3"/>
  <c r="C26" i="3"/>
  <c r="N25" i="3"/>
  <c r="M25" i="3"/>
  <c r="L25" i="3"/>
  <c r="K25" i="3"/>
  <c r="J25" i="3"/>
  <c r="I25" i="3"/>
  <c r="H25" i="3"/>
  <c r="G25" i="3"/>
  <c r="F25" i="3"/>
  <c r="E25" i="3"/>
  <c r="D25" i="3"/>
  <c r="C25" i="3"/>
  <c r="N22" i="3"/>
  <c r="M22" i="3"/>
  <c r="L22" i="3"/>
  <c r="K22" i="3"/>
  <c r="J22" i="3"/>
  <c r="I22" i="3"/>
  <c r="H22" i="3"/>
  <c r="G22" i="3"/>
  <c r="F22" i="3"/>
  <c r="E22" i="3"/>
  <c r="D22" i="3"/>
  <c r="C22" i="3"/>
  <c r="N21" i="3"/>
  <c r="L21" i="3"/>
  <c r="K21" i="3"/>
  <c r="I21" i="3"/>
  <c r="H21" i="3"/>
  <c r="F21" i="3"/>
  <c r="E21" i="3"/>
  <c r="C21" i="3"/>
  <c r="N20" i="3"/>
  <c r="M20" i="3"/>
  <c r="K20" i="3"/>
  <c r="J20" i="3"/>
  <c r="H20" i="3"/>
  <c r="G20" i="3"/>
  <c r="E20" i="3"/>
  <c r="D20" i="3"/>
  <c r="N19" i="3"/>
  <c r="M19" i="3"/>
  <c r="L19" i="3"/>
  <c r="K19" i="3"/>
  <c r="J19" i="3"/>
  <c r="I19" i="3"/>
  <c r="H19" i="3"/>
  <c r="G19" i="3"/>
  <c r="F19" i="3"/>
  <c r="E19" i="3"/>
  <c r="D19" i="3"/>
  <c r="C19" i="3"/>
  <c r="N18" i="3"/>
  <c r="M18" i="3"/>
  <c r="L18" i="3"/>
  <c r="K18" i="3"/>
  <c r="J18" i="3"/>
  <c r="I18" i="3"/>
  <c r="H18" i="3"/>
  <c r="G18" i="3"/>
  <c r="F18" i="3"/>
  <c r="E18" i="3"/>
  <c r="D18" i="3"/>
  <c r="C18" i="3"/>
  <c r="N17" i="3"/>
  <c r="M17" i="3"/>
  <c r="K17" i="3"/>
  <c r="J17" i="3"/>
  <c r="H17" i="3"/>
  <c r="G17" i="3"/>
  <c r="E17" i="3"/>
  <c r="D17" i="3"/>
  <c r="N16" i="3"/>
  <c r="L16" i="3"/>
  <c r="K16" i="3"/>
  <c r="I16" i="3"/>
  <c r="H16" i="3"/>
  <c r="F16" i="3"/>
  <c r="E16" i="3"/>
  <c r="C16" i="3"/>
  <c r="N15" i="3"/>
  <c r="M15" i="3"/>
  <c r="L15" i="3"/>
  <c r="K15" i="3"/>
  <c r="J15" i="3"/>
  <c r="I15" i="3"/>
  <c r="H15" i="3"/>
  <c r="G15" i="3"/>
  <c r="F15" i="3"/>
  <c r="E15" i="3"/>
  <c r="D15" i="3"/>
  <c r="C15" i="3"/>
  <c r="N14" i="3"/>
  <c r="M14" i="3"/>
  <c r="L14" i="3"/>
  <c r="K14" i="3"/>
  <c r="J14" i="3"/>
  <c r="I14" i="3"/>
  <c r="H14" i="3"/>
  <c r="G14" i="3"/>
  <c r="F14" i="3"/>
  <c r="E14" i="3"/>
  <c r="D14" i="3"/>
  <c r="C14" i="3"/>
  <c r="C4" i="3"/>
  <c r="D4" i="3"/>
  <c r="E4" i="3"/>
  <c r="F4" i="3"/>
  <c r="G4" i="3"/>
  <c r="H4" i="3"/>
  <c r="I4" i="3"/>
  <c r="J4" i="3"/>
  <c r="K4" i="3"/>
  <c r="L4" i="3"/>
  <c r="M4" i="3"/>
  <c r="N4" i="3"/>
  <c r="C5" i="3"/>
  <c r="D5" i="3"/>
  <c r="E5" i="3"/>
  <c r="F5" i="3"/>
  <c r="G5" i="3"/>
  <c r="H5" i="3"/>
  <c r="I5" i="3"/>
  <c r="J5" i="3"/>
  <c r="K5" i="3"/>
  <c r="L5" i="3"/>
  <c r="M5" i="3"/>
  <c r="N5" i="3"/>
  <c r="C6" i="3"/>
  <c r="D6" i="3"/>
  <c r="E6" i="3"/>
  <c r="F6" i="3"/>
  <c r="G6" i="3"/>
  <c r="H6" i="3"/>
  <c r="I6" i="3"/>
  <c r="J6" i="3"/>
  <c r="K6" i="3"/>
  <c r="L6" i="3"/>
  <c r="M6" i="3"/>
  <c r="N6" i="3"/>
  <c r="C7" i="3"/>
  <c r="D7" i="3"/>
  <c r="E7" i="3"/>
  <c r="F7" i="3"/>
  <c r="G7" i="3"/>
  <c r="H7" i="3"/>
  <c r="I7" i="3"/>
  <c r="J7" i="3"/>
  <c r="K7" i="3"/>
  <c r="L7" i="3"/>
  <c r="M7" i="3"/>
  <c r="N7" i="3"/>
  <c r="C8" i="3"/>
  <c r="D8" i="3"/>
  <c r="E8" i="3"/>
  <c r="F8" i="3"/>
  <c r="G8" i="3"/>
  <c r="H8" i="3"/>
  <c r="I8" i="3"/>
  <c r="J8" i="3"/>
  <c r="K8" i="3"/>
  <c r="L8" i="3"/>
  <c r="M8" i="3"/>
  <c r="N8" i="3"/>
  <c r="D9" i="3"/>
  <c r="E9" i="3"/>
  <c r="G9" i="3"/>
  <c r="H9" i="3"/>
  <c r="J9" i="3"/>
  <c r="K9" i="3"/>
  <c r="M9" i="3"/>
  <c r="N9" i="3"/>
  <c r="C10" i="3"/>
  <c r="D10" i="3"/>
  <c r="E10" i="3"/>
  <c r="F10" i="3"/>
  <c r="G10" i="3"/>
  <c r="H10" i="3"/>
  <c r="I10" i="3"/>
  <c r="J10" i="3"/>
  <c r="K10" i="3"/>
  <c r="L10" i="3"/>
  <c r="M10" i="3"/>
  <c r="N10" i="3"/>
  <c r="C11" i="3"/>
  <c r="D11" i="3"/>
  <c r="E11" i="3"/>
  <c r="F11" i="3"/>
  <c r="G11" i="3"/>
  <c r="H11" i="3"/>
  <c r="I11" i="3"/>
  <c r="J11" i="3"/>
  <c r="K11" i="3"/>
  <c r="L11" i="3"/>
  <c r="M11" i="3"/>
  <c r="N11" i="3"/>
  <c r="D3" i="3"/>
  <c r="E3" i="3"/>
  <c r="F3" i="3"/>
  <c r="G3" i="3"/>
  <c r="H3" i="3"/>
  <c r="I3" i="3"/>
  <c r="J3" i="3"/>
  <c r="K3" i="3"/>
  <c r="L3" i="3"/>
  <c r="M3" i="3"/>
  <c r="N3" i="3"/>
  <c r="C3" i="3"/>
  <c r="Y77" i="2"/>
  <c r="X77" i="2"/>
  <c r="Y76" i="2"/>
  <c r="X76" i="2"/>
  <c r="Y75" i="2"/>
  <c r="X75" i="2"/>
  <c r="Y74" i="2"/>
  <c r="X74" i="2"/>
  <c r="Y73" i="2"/>
  <c r="X73" i="2"/>
  <c r="Y72" i="2"/>
  <c r="X72" i="2"/>
  <c r="Y71" i="2"/>
  <c r="X71" i="2"/>
  <c r="Y70" i="2"/>
  <c r="X70" i="2"/>
  <c r="Y69" i="2"/>
  <c r="X69" i="2"/>
  <c r="Y66" i="2"/>
  <c r="X66" i="2"/>
  <c r="Y65" i="2"/>
  <c r="X65" i="2"/>
  <c r="Y64" i="2"/>
  <c r="X64" i="2"/>
  <c r="Y63" i="2"/>
  <c r="X63" i="2"/>
  <c r="Y62" i="2"/>
  <c r="X62" i="2"/>
  <c r="Y61" i="2"/>
  <c r="X61" i="2"/>
  <c r="Y60" i="2"/>
  <c r="X60" i="2"/>
  <c r="Y59" i="2"/>
  <c r="X59" i="2"/>
  <c r="Y58" i="2"/>
  <c r="X58" i="2"/>
  <c r="Y55" i="2"/>
  <c r="X55" i="2"/>
  <c r="Y54" i="2"/>
  <c r="X54" i="2"/>
  <c r="Y53" i="2"/>
  <c r="X53" i="2"/>
  <c r="Y52" i="2"/>
  <c r="X52" i="2"/>
  <c r="Y51" i="2"/>
  <c r="X51" i="2"/>
  <c r="Y50" i="2"/>
  <c r="X50" i="2"/>
  <c r="Y49" i="2"/>
  <c r="X49" i="2"/>
  <c r="Y48" i="2"/>
  <c r="X48" i="2"/>
  <c r="Y47" i="2"/>
  <c r="X47" i="2"/>
  <c r="Y44" i="2"/>
  <c r="X44" i="2"/>
  <c r="Y43" i="2"/>
  <c r="X43" i="2"/>
  <c r="Y42" i="2"/>
  <c r="X42" i="2"/>
  <c r="Y41" i="2"/>
  <c r="X41" i="2"/>
  <c r="Y40" i="2"/>
  <c r="X40" i="2"/>
  <c r="Y39" i="2"/>
  <c r="X39" i="2"/>
  <c r="Y38" i="2"/>
  <c r="X38" i="2"/>
  <c r="Y37" i="2"/>
  <c r="X37" i="2"/>
  <c r="Y36" i="2"/>
  <c r="X36" i="2"/>
  <c r="Y33" i="2"/>
  <c r="X33" i="2"/>
  <c r="Y32" i="2"/>
  <c r="X32" i="2"/>
  <c r="Y31" i="2"/>
  <c r="X31" i="2"/>
  <c r="Y30" i="2"/>
  <c r="X30" i="2"/>
  <c r="Y29" i="2"/>
  <c r="X29" i="2"/>
  <c r="Y28" i="2"/>
  <c r="X28" i="2"/>
  <c r="Y27" i="2"/>
  <c r="X27" i="2"/>
  <c r="Y26" i="2"/>
  <c r="X26" i="2"/>
  <c r="Y25" i="2"/>
  <c r="X25" i="2"/>
  <c r="Y22" i="2"/>
  <c r="X22" i="2"/>
  <c r="Y21" i="2"/>
  <c r="X21" i="2"/>
  <c r="Y20" i="2"/>
  <c r="X20" i="2"/>
  <c r="Y19" i="2"/>
  <c r="X19" i="2"/>
  <c r="Y18" i="2"/>
  <c r="X18" i="2"/>
  <c r="Y17" i="2"/>
  <c r="X17" i="2"/>
  <c r="Y16" i="2"/>
  <c r="X16" i="2"/>
  <c r="Y15" i="2"/>
  <c r="X15" i="2"/>
  <c r="Y14" i="2"/>
  <c r="X14" i="2"/>
  <c r="X4" i="2"/>
  <c r="Y4" i="2"/>
  <c r="X5" i="2"/>
  <c r="Y5" i="2"/>
  <c r="X6" i="2"/>
  <c r="Y6" i="2"/>
  <c r="X7" i="2"/>
  <c r="Y7" i="2"/>
  <c r="X8" i="2"/>
  <c r="Y8" i="2"/>
  <c r="X9" i="2"/>
  <c r="Y9" i="2"/>
  <c r="X10" i="2"/>
  <c r="Y10" i="2"/>
  <c r="X11" i="2"/>
  <c r="Y11" i="2"/>
  <c r="Y3" i="2"/>
  <c r="X3" i="2"/>
  <c r="V75" i="2"/>
  <c r="U75" i="2"/>
  <c r="T75" i="2"/>
  <c r="V74" i="2"/>
  <c r="U74" i="2"/>
  <c r="T74" i="2"/>
  <c r="V70" i="2"/>
  <c r="U70" i="2"/>
  <c r="T70" i="2"/>
  <c r="V69" i="2"/>
  <c r="U69" i="2"/>
  <c r="T69" i="2"/>
  <c r="V62" i="2"/>
  <c r="U62" i="2"/>
  <c r="T62" i="2"/>
  <c r="V58" i="2"/>
  <c r="U58" i="2"/>
  <c r="T58" i="2"/>
  <c r="V54" i="2"/>
  <c r="U54" i="2"/>
  <c r="T54" i="2"/>
  <c r="V53" i="2"/>
  <c r="U53" i="2"/>
  <c r="T53" i="2"/>
  <c r="V41" i="2"/>
  <c r="U41" i="2"/>
  <c r="T41" i="2"/>
  <c r="V40" i="2"/>
  <c r="U40" i="2"/>
  <c r="T40" i="2"/>
  <c r="V36" i="2"/>
  <c r="U36" i="2"/>
  <c r="T36" i="2"/>
  <c r="T39" i="2"/>
  <c r="U39" i="2"/>
  <c r="V39" i="2"/>
  <c r="V32" i="2"/>
  <c r="U32" i="2"/>
  <c r="T32" i="2"/>
  <c r="V31" i="2"/>
  <c r="U31" i="2"/>
  <c r="T31" i="2"/>
  <c r="V27" i="2"/>
  <c r="U27" i="2"/>
  <c r="T27" i="2"/>
  <c r="V21" i="2"/>
  <c r="U21" i="2"/>
  <c r="T21" i="2"/>
  <c r="V20" i="2"/>
  <c r="U20" i="2"/>
  <c r="T20" i="2"/>
  <c r="V17" i="2"/>
  <c r="U17" i="2"/>
  <c r="T17" i="2"/>
  <c r="V16" i="2"/>
  <c r="U16" i="2"/>
  <c r="T16" i="2"/>
  <c r="V9" i="2"/>
  <c r="U9" i="2"/>
  <c r="T9" i="2"/>
  <c r="V77" i="2"/>
  <c r="U77" i="2"/>
  <c r="T77" i="2"/>
  <c r="V76" i="2"/>
  <c r="U76" i="2"/>
  <c r="T76" i="2"/>
  <c r="V73" i="2"/>
  <c r="U73" i="2"/>
  <c r="T73" i="2"/>
  <c r="V72" i="2"/>
  <c r="U72" i="2"/>
  <c r="T72" i="2"/>
  <c r="V71" i="2"/>
  <c r="U71" i="2"/>
  <c r="T71" i="2"/>
  <c r="V66" i="2"/>
  <c r="U66" i="2"/>
  <c r="T66" i="2"/>
  <c r="V65" i="2"/>
  <c r="U65" i="2"/>
  <c r="T65" i="2"/>
  <c r="V64" i="2"/>
  <c r="U64" i="2"/>
  <c r="T64" i="2"/>
  <c r="V63" i="2"/>
  <c r="U63" i="2"/>
  <c r="T63" i="2"/>
  <c r="V61" i="2"/>
  <c r="U61" i="2"/>
  <c r="T61" i="2"/>
  <c r="V60" i="2"/>
  <c r="U60" i="2"/>
  <c r="T60" i="2"/>
  <c r="V59" i="2"/>
  <c r="U59" i="2"/>
  <c r="T59" i="2"/>
  <c r="V55" i="2"/>
  <c r="U55" i="2"/>
  <c r="T55" i="2"/>
  <c r="V52" i="2"/>
  <c r="U52" i="2"/>
  <c r="T52" i="2"/>
  <c r="V51" i="2"/>
  <c r="U51" i="2"/>
  <c r="T51" i="2"/>
  <c r="V50" i="2"/>
  <c r="U50" i="2"/>
  <c r="T50" i="2"/>
  <c r="V49" i="2"/>
  <c r="U49" i="2"/>
  <c r="T49" i="2"/>
  <c r="V48" i="2"/>
  <c r="U48" i="2"/>
  <c r="T48" i="2"/>
  <c r="V47" i="2"/>
  <c r="U47" i="2"/>
  <c r="T47" i="2"/>
  <c r="V44" i="2"/>
  <c r="U44" i="2"/>
  <c r="T44" i="2"/>
  <c r="V43" i="2"/>
  <c r="U43" i="2"/>
  <c r="T43" i="2"/>
  <c r="V42" i="2"/>
  <c r="U42" i="2"/>
  <c r="T42" i="2"/>
  <c r="V38" i="2"/>
  <c r="U38" i="2"/>
  <c r="T38" i="2"/>
  <c r="V37" i="2"/>
  <c r="U37" i="2"/>
  <c r="T37" i="2"/>
  <c r="V33" i="2"/>
  <c r="U33" i="2"/>
  <c r="T33" i="2"/>
  <c r="V30" i="2"/>
  <c r="U30" i="2"/>
  <c r="T30" i="2"/>
  <c r="V29" i="2"/>
  <c r="U29" i="2"/>
  <c r="T29" i="2"/>
  <c r="V28" i="2"/>
  <c r="U28" i="2"/>
  <c r="T28" i="2"/>
  <c r="V26" i="2"/>
  <c r="U26" i="2"/>
  <c r="T26" i="2"/>
  <c r="V25" i="2"/>
  <c r="U25" i="2"/>
  <c r="T25" i="2"/>
  <c r="V22" i="2"/>
  <c r="U22" i="2"/>
  <c r="T22" i="2"/>
  <c r="V19" i="2"/>
  <c r="U19" i="2"/>
  <c r="T19" i="2"/>
  <c r="V18" i="2"/>
  <c r="U18" i="2"/>
  <c r="T18" i="2"/>
  <c r="V15" i="2"/>
  <c r="U15" i="2"/>
  <c r="T15" i="2"/>
  <c r="V14" i="2"/>
  <c r="U14" i="2"/>
  <c r="T14" i="2"/>
  <c r="V4" i="2"/>
  <c r="V5" i="2"/>
  <c r="V6" i="2"/>
  <c r="V7" i="2"/>
  <c r="V8" i="2"/>
  <c r="V10" i="2"/>
  <c r="V11" i="2"/>
  <c r="V3" i="2"/>
  <c r="U4" i="2"/>
  <c r="U5" i="2"/>
  <c r="U6" i="2"/>
  <c r="U7" i="2"/>
  <c r="U8" i="2"/>
  <c r="U10" i="2"/>
  <c r="U11" i="2"/>
  <c r="U3" i="2"/>
  <c r="T4" i="2"/>
  <c r="T5" i="2"/>
  <c r="T6" i="2"/>
  <c r="T7" i="2"/>
  <c r="T8" i="2"/>
  <c r="T10" i="2"/>
  <c r="T11" i="2"/>
  <c r="T3" i="2"/>
  <c r="N21" i="2"/>
  <c r="K21" i="2"/>
  <c r="M20" i="2"/>
  <c r="J20" i="2"/>
  <c r="R77" i="2"/>
  <c r="Q77" i="2"/>
  <c r="P77" i="2"/>
  <c r="N77" i="2"/>
  <c r="M77" i="2"/>
  <c r="L77" i="2"/>
  <c r="K77" i="2"/>
  <c r="J77" i="2"/>
  <c r="I77" i="2"/>
  <c r="H77" i="2"/>
  <c r="G77" i="2"/>
  <c r="F77" i="2"/>
  <c r="E77" i="2"/>
  <c r="D77" i="2"/>
  <c r="C77" i="2"/>
  <c r="R76" i="2"/>
  <c r="Q76" i="2"/>
  <c r="P76" i="2"/>
  <c r="N76" i="2"/>
  <c r="M76" i="2"/>
  <c r="L76" i="2"/>
  <c r="K76" i="2"/>
  <c r="J76" i="2"/>
  <c r="I76" i="2"/>
  <c r="H76" i="2"/>
  <c r="G76" i="2"/>
  <c r="F76" i="2"/>
  <c r="E76" i="2"/>
  <c r="D76" i="2"/>
  <c r="C76" i="2"/>
  <c r="R75" i="2"/>
  <c r="P75" i="2"/>
  <c r="N75" i="2"/>
  <c r="L75" i="2"/>
  <c r="K75" i="2"/>
  <c r="I75" i="2"/>
  <c r="H75" i="2"/>
  <c r="F75" i="2"/>
  <c r="E75" i="2"/>
  <c r="C75" i="2"/>
  <c r="Q74" i="2"/>
  <c r="P74" i="2"/>
  <c r="M74" i="2"/>
  <c r="L74" i="2"/>
  <c r="J74" i="2"/>
  <c r="I74" i="2"/>
  <c r="G74" i="2"/>
  <c r="F74" i="2"/>
  <c r="D74" i="2"/>
  <c r="C74" i="2"/>
  <c r="R73" i="2"/>
  <c r="Q73" i="2"/>
  <c r="P73" i="2"/>
  <c r="N73" i="2"/>
  <c r="M73" i="2"/>
  <c r="L73" i="2"/>
  <c r="K73" i="2"/>
  <c r="J73" i="2"/>
  <c r="I73" i="2"/>
  <c r="H73" i="2"/>
  <c r="G73" i="2"/>
  <c r="F73" i="2"/>
  <c r="E73" i="2"/>
  <c r="D73" i="2"/>
  <c r="C73" i="2"/>
  <c r="R72" i="2"/>
  <c r="Q72" i="2"/>
  <c r="P72" i="2"/>
  <c r="N72" i="2"/>
  <c r="M72" i="2"/>
  <c r="L72" i="2"/>
  <c r="K72" i="2"/>
  <c r="J72" i="2"/>
  <c r="I72" i="2"/>
  <c r="H72" i="2"/>
  <c r="G72" i="2"/>
  <c r="F72" i="2"/>
  <c r="E72" i="2"/>
  <c r="D72" i="2"/>
  <c r="C72" i="2"/>
  <c r="R71" i="2"/>
  <c r="Q71" i="2"/>
  <c r="P71" i="2"/>
  <c r="N71" i="2"/>
  <c r="M71" i="2"/>
  <c r="L71" i="2"/>
  <c r="K71" i="2"/>
  <c r="J71" i="2"/>
  <c r="I71" i="2"/>
  <c r="H71" i="2"/>
  <c r="G71" i="2"/>
  <c r="F71" i="2"/>
  <c r="E71" i="2"/>
  <c r="D71" i="2"/>
  <c r="C71" i="2"/>
  <c r="R70" i="2"/>
  <c r="P70" i="2"/>
  <c r="N70" i="2"/>
  <c r="L70" i="2"/>
  <c r="K70" i="2"/>
  <c r="I70" i="2"/>
  <c r="H70" i="2"/>
  <c r="F70" i="2"/>
  <c r="E70" i="2"/>
  <c r="C70" i="2"/>
  <c r="R69" i="2"/>
  <c r="Q69" i="2"/>
  <c r="N69" i="2"/>
  <c r="M69" i="2"/>
  <c r="K69" i="2"/>
  <c r="J69" i="2"/>
  <c r="H69" i="2"/>
  <c r="G69" i="2"/>
  <c r="E69" i="2"/>
  <c r="D69" i="2"/>
  <c r="R66" i="2"/>
  <c r="Q66" i="2"/>
  <c r="P66" i="2"/>
  <c r="N66" i="2"/>
  <c r="M66" i="2"/>
  <c r="L66" i="2"/>
  <c r="K66" i="2"/>
  <c r="J66" i="2"/>
  <c r="I66" i="2"/>
  <c r="H66" i="2"/>
  <c r="G66" i="2"/>
  <c r="F66" i="2"/>
  <c r="E66" i="2"/>
  <c r="D66" i="2"/>
  <c r="C66" i="2"/>
  <c r="R65" i="2"/>
  <c r="Q65" i="2"/>
  <c r="P65" i="2"/>
  <c r="N65" i="2"/>
  <c r="M65" i="2"/>
  <c r="L65" i="2"/>
  <c r="K65" i="2"/>
  <c r="J65" i="2"/>
  <c r="I65" i="2"/>
  <c r="H65" i="2"/>
  <c r="G65" i="2"/>
  <c r="F65" i="2"/>
  <c r="E65" i="2"/>
  <c r="D65" i="2"/>
  <c r="C65" i="2"/>
  <c r="R64" i="2"/>
  <c r="Q64" i="2"/>
  <c r="P64" i="2"/>
  <c r="N64" i="2"/>
  <c r="M64" i="2"/>
  <c r="L64" i="2"/>
  <c r="K64" i="2"/>
  <c r="J64" i="2"/>
  <c r="I64" i="2"/>
  <c r="H64" i="2"/>
  <c r="G64" i="2"/>
  <c r="F64" i="2"/>
  <c r="E64" i="2"/>
  <c r="D64" i="2"/>
  <c r="C64" i="2"/>
  <c r="R63" i="2"/>
  <c r="Q63" i="2"/>
  <c r="P63" i="2"/>
  <c r="N63" i="2"/>
  <c r="M63" i="2"/>
  <c r="L63" i="2"/>
  <c r="K63" i="2"/>
  <c r="J63" i="2"/>
  <c r="I63" i="2"/>
  <c r="H63" i="2"/>
  <c r="G63" i="2"/>
  <c r="F63" i="2"/>
  <c r="E63" i="2"/>
  <c r="D63" i="2"/>
  <c r="C63" i="2"/>
  <c r="Q62" i="2"/>
  <c r="P62" i="2"/>
  <c r="M62" i="2"/>
  <c r="L62" i="2"/>
  <c r="J62" i="2"/>
  <c r="I62" i="2"/>
  <c r="G62" i="2"/>
  <c r="F62" i="2"/>
  <c r="D62" i="2"/>
  <c r="C62" i="2"/>
  <c r="R61" i="2"/>
  <c r="Q61" i="2"/>
  <c r="P61" i="2"/>
  <c r="N61" i="2"/>
  <c r="M61" i="2"/>
  <c r="L61" i="2"/>
  <c r="K61" i="2"/>
  <c r="J61" i="2"/>
  <c r="I61" i="2"/>
  <c r="H61" i="2"/>
  <c r="G61" i="2"/>
  <c r="F61" i="2"/>
  <c r="E61" i="2"/>
  <c r="D61" i="2"/>
  <c r="C61" i="2"/>
  <c r="R60" i="2"/>
  <c r="Q60" i="2"/>
  <c r="P60" i="2"/>
  <c r="N60" i="2"/>
  <c r="M60" i="2"/>
  <c r="L60" i="2"/>
  <c r="K60" i="2"/>
  <c r="J60" i="2"/>
  <c r="I60" i="2"/>
  <c r="H60" i="2"/>
  <c r="G60" i="2"/>
  <c r="F60" i="2"/>
  <c r="E60" i="2"/>
  <c r="D60" i="2"/>
  <c r="C60" i="2"/>
  <c r="R59" i="2"/>
  <c r="Q59" i="2"/>
  <c r="P59" i="2"/>
  <c r="N59" i="2"/>
  <c r="M59" i="2"/>
  <c r="L59" i="2"/>
  <c r="K59" i="2"/>
  <c r="J59" i="2"/>
  <c r="I59" i="2"/>
  <c r="H59" i="2"/>
  <c r="G59" i="2"/>
  <c r="F59" i="2"/>
  <c r="E59" i="2"/>
  <c r="D59" i="2"/>
  <c r="C59" i="2"/>
  <c r="R58" i="2"/>
  <c r="P58" i="2"/>
  <c r="N58" i="2"/>
  <c r="L58" i="2"/>
  <c r="K58" i="2"/>
  <c r="I58" i="2"/>
  <c r="H58" i="2"/>
  <c r="F58" i="2"/>
  <c r="E58" i="2"/>
  <c r="C58" i="2"/>
  <c r="R55" i="2"/>
  <c r="Q55" i="2"/>
  <c r="P55" i="2"/>
  <c r="N55" i="2"/>
  <c r="M55" i="2"/>
  <c r="L55" i="2"/>
  <c r="K55" i="2"/>
  <c r="J55" i="2"/>
  <c r="I55" i="2"/>
  <c r="H55" i="2"/>
  <c r="G55" i="2"/>
  <c r="F55" i="2"/>
  <c r="E55" i="2"/>
  <c r="D55" i="2"/>
  <c r="C55" i="2"/>
  <c r="Q54" i="2"/>
  <c r="P54" i="2"/>
  <c r="M54" i="2"/>
  <c r="L54" i="2"/>
  <c r="J54" i="2"/>
  <c r="I54" i="2"/>
  <c r="G54" i="2"/>
  <c r="F54" i="2"/>
  <c r="D54" i="2"/>
  <c r="C54" i="2"/>
  <c r="R53" i="2"/>
  <c r="P53" i="2"/>
  <c r="N53" i="2"/>
  <c r="L53" i="2"/>
  <c r="K53" i="2"/>
  <c r="I53" i="2"/>
  <c r="H53" i="2"/>
  <c r="F53" i="2"/>
  <c r="E53" i="2"/>
  <c r="C53" i="2"/>
  <c r="R52" i="2"/>
  <c r="Q52" i="2"/>
  <c r="P52" i="2"/>
  <c r="N52" i="2"/>
  <c r="M52" i="2"/>
  <c r="L52" i="2"/>
  <c r="K52" i="2"/>
  <c r="J52" i="2"/>
  <c r="I52" i="2"/>
  <c r="H52" i="2"/>
  <c r="G52" i="2"/>
  <c r="F52" i="2"/>
  <c r="E52" i="2"/>
  <c r="D52" i="2"/>
  <c r="C52" i="2"/>
  <c r="R51" i="2"/>
  <c r="Q51" i="2"/>
  <c r="P51" i="2"/>
  <c r="N51" i="2"/>
  <c r="M51" i="2"/>
  <c r="L51" i="2"/>
  <c r="K51" i="2"/>
  <c r="J51" i="2"/>
  <c r="I51" i="2"/>
  <c r="H51" i="2"/>
  <c r="G51" i="2"/>
  <c r="F51" i="2"/>
  <c r="E51" i="2"/>
  <c r="D51" i="2"/>
  <c r="C51" i="2"/>
  <c r="R50" i="2"/>
  <c r="Q50" i="2"/>
  <c r="P50" i="2"/>
  <c r="N50" i="2"/>
  <c r="M50" i="2"/>
  <c r="L50" i="2"/>
  <c r="K50" i="2"/>
  <c r="J50" i="2"/>
  <c r="I50" i="2"/>
  <c r="H50" i="2"/>
  <c r="G50" i="2"/>
  <c r="F50" i="2"/>
  <c r="E50" i="2"/>
  <c r="D50" i="2"/>
  <c r="C50" i="2"/>
  <c r="R49" i="2"/>
  <c r="Q49" i="2"/>
  <c r="P49" i="2"/>
  <c r="N49" i="2"/>
  <c r="M49" i="2"/>
  <c r="L49" i="2"/>
  <c r="K49" i="2"/>
  <c r="J49" i="2"/>
  <c r="I49" i="2"/>
  <c r="H49" i="2"/>
  <c r="G49" i="2"/>
  <c r="F49" i="2"/>
  <c r="E49" i="2"/>
  <c r="D49" i="2"/>
  <c r="C49" i="2"/>
  <c r="R48" i="2"/>
  <c r="Q48" i="2"/>
  <c r="P48" i="2"/>
  <c r="N48" i="2"/>
  <c r="M48" i="2"/>
  <c r="L48" i="2"/>
  <c r="K48" i="2"/>
  <c r="J48" i="2"/>
  <c r="I48" i="2"/>
  <c r="H48" i="2"/>
  <c r="G48" i="2"/>
  <c r="F48" i="2"/>
  <c r="E48" i="2"/>
  <c r="D48" i="2"/>
  <c r="C48" i="2"/>
  <c r="R47" i="2"/>
  <c r="Q47" i="2"/>
  <c r="P47" i="2"/>
  <c r="N47" i="2"/>
  <c r="M47" i="2"/>
  <c r="L47" i="2"/>
  <c r="K47" i="2"/>
  <c r="J47" i="2"/>
  <c r="I47" i="2"/>
  <c r="H47" i="2"/>
  <c r="G47" i="2"/>
  <c r="F47" i="2"/>
  <c r="E47" i="2"/>
  <c r="D47" i="2"/>
  <c r="C47" i="2"/>
  <c r="R44" i="2"/>
  <c r="Q44" i="2"/>
  <c r="P44" i="2"/>
  <c r="N44" i="2"/>
  <c r="M44" i="2"/>
  <c r="L44" i="2"/>
  <c r="K44" i="2"/>
  <c r="J44" i="2"/>
  <c r="I44" i="2"/>
  <c r="H44" i="2"/>
  <c r="G44" i="2"/>
  <c r="F44" i="2"/>
  <c r="E44" i="2"/>
  <c r="D44" i="2"/>
  <c r="C44" i="2"/>
  <c r="R43" i="2"/>
  <c r="Q43" i="2"/>
  <c r="P43" i="2"/>
  <c r="N43" i="2"/>
  <c r="M43" i="2"/>
  <c r="L43" i="2"/>
  <c r="K43" i="2"/>
  <c r="J43" i="2"/>
  <c r="I43" i="2"/>
  <c r="H43" i="2"/>
  <c r="G43" i="2"/>
  <c r="F43" i="2"/>
  <c r="E43" i="2"/>
  <c r="D43" i="2"/>
  <c r="C43" i="2"/>
  <c r="R42" i="2"/>
  <c r="Q42" i="2"/>
  <c r="P42" i="2"/>
  <c r="N42" i="2"/>
  <c r="M42" i="2"/>
  <c r="L42" i="2"/>
  <c r="K42" i="2"/>
  <c r="J42" i="2"/>
  <c r="I42" i="2"/>
  <c r="H42" i="2"/>
  <c r="G42" i="2"/>
  <c r="F42" i="2"/>
  <c r="E42" i="2"/>
  <c r="D42" i="2"/>
  <c r="C42" i="2"/>
  <c r="R41" i="2"/>
  <c r="Q41" i="2"/>
  <c r="N41" i="2"/>
  <c r="M41" i="2"/>
  <c r="K41" i="2"/>
  <c r="J41" i="2"/>
  <c r="H41" i="2"/>
  <c r="G41" i="2"/>
  <c r="E41" i="2"/>
  <c r="D41" i="2"/>
  <c r="R40" i="2"/>
  <c r="Q40" i="2"/>
  <c r="N40" i="2"/>
  <c r="M40" i="2"/>
  <c r="K40" i="2"/>
  <c r="J40" i="2"/>
  <c r="H40" i="2"/>
  <c r="G40" i="2"/>
  <c r="E40" i="2"/>
  <c r="D40" i="2"/>
  <c r="R39" i="2"/>
  <c r="Q39" i="2"/>
  <c r="P39" i="2"/>
  <c r="N39" i="2"/>
  <c r="M39" i="2"/>
  <c r="L39" i="2"/>
  <c r="K39" i="2"/>
  <c r="J39" i="2"/>
  <c r="I39" i="2"/>
  <c r="H39" i="2"/>
  <c r="G39" i="2"/>
  <c r="F39" i="2"/>
  <c r="E39" i="2"/>
  <c r="D39" i="2"/>
  <c r="C39" i="2"/>
  <c r="R38" i="2"/>
  <c r="Q38" i="2"/>
  <c r="P38" i="2"/>
  <c r="N38" i="2"/>
  <c r="M38" i="2"/>
  <c r="L38" i="2"/>
  <c r="K38" i="2"/>
  <c r="J38" i="2"/>
  <c r="I38" i="2"/>
  <c r="H38" i="2"/>
  <c r="G38" i="2"/>
  <c r="F38" i="2"/>
  <c r="E38" i="2"/>
  <c r="D38" i="2"/>
  <c r="C38" i="2"/>
  <c r="R37" i="2"/>
  <c r="Q37" i="2"/>
  <c r="P37" i="2"/>
  <c r="N37" i="2"/>
  <c r="M37" i="2"/>
  <c r="L37" i="2"/>
  <c r="K37" i="2"/>
  <c r="J37" i="2"/>
  <c r="I37" i="2"/>
  <c r="H37" i="2"/>
  <c r="G37" i="2"/>
  <c r="F37" i="2"/>
  <c r="E37" i="2"/>
  <c r="D37" i="2"/>
  <c r="C37" i="2"/>
  <c r="R36" i="2"/>
  <c r="P36" i="2"/>
  <c r="N36" i="2"/>
  <c r="L36" i="2"/>
  <c r="K36" i="2"/>
  <c r="I36" i="2"/>
  <c r="H36" i="2"/>
  <c r="F36" i="2"/>
  <c r="E36" i="2"/>
  <c r="C36" i="2"/>
  <c r="R33" i="2"/>
  <c r="Q33" i="2"/>
  <c r="P33" i="2"/>
  <c r="N33" i="2"/>
  <c r="M33" i="2"/>
  <c r="L33" i="2"/>
  <c r="K33" i="2"/>
  <c r="J33" i="2"/>
  <c r="I33" i="2"/>
  <c r="H33" i="2"/>
  <c r="G33" i="2"/>
  <c r="F33" i="2"/>
  <c r="E33" i="2"/>
  <c r="D33" i="2"/>
  <c r="C33" i="2"/>
  <c r="R32" i="2"/>
  <c r="Q32" i="2"/>
  <c r="N32" i="2"/>
  <c r="M32" i="2"/>
  <c r="K32" i="2"/>
  <c r="J32" i="2"/>
  <c r="H32" i="2"/>
  <c r="G32" i="2"/>
  <c r="E32" i="2"/>
  <c r="D32" i="2"/>
  <c r="R31" i="2"/>
  <c r="P31" i="2"/>
  <c r="N31" i="2"/>
  <c r="L31" i="2"/>
  <c r="K31" i="2"/>
  <c r="I31" i="2"/>
  <c r="H31" i="2"/>
  <c r="F31" i="2"/>
  <c r="E31" i="2"/>
  <c r="C31" i="2"/>
  <c r="R30" i="2"/>
  <c r="Q30" i="2"/>
  <c r="P30" i="2"/>
  <c r="N30" i="2"/>
  <c r="M30" i="2"/>
  <c r="L30" i="2"/>
  <c r="K30" i="2"/>
  <c r="J30" i="2"/>
  <c r="I30" i="2"/>
  <c r="H30" i="2"/>
  <c r="G30" i="2"/>
  <c r="F30" i="2"/>
  <c r="E30" i="2"/>
  <c r="D30" i="2"/>
  <c r="C30" i="2"/>
  <c r="R29" i="2"/>
  <c r="Q29" i="2"/>
  <c r="P29" i="2"/>
  <c r="N29" i="2"/>
  <c r="M29" i="2"/>
  <c r="L29" i="2"/>
  <c r="K29" i="2"/>
  <c r="J29" i="2"/>
  <c r="I29" i="2"/>
  <c r="H29" i="2"/>
  <c r="G29" i="2"/>
  <c r="F29" i="2"/>
  <c r="E29" i="2"/>
  <c r="D29" i="2"/>
  <c r="C29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R27" i="2"/>
  <c r="Q27" i="2"/>
  <c r="N27" i="2"/>
  <c r="M27" i="2"/>
  <c r="K27" i="2"/>
  <c r="J27" i="2"/>
  <c r="H27" i="2"/>
  <c r="G27" i="2"/>
  <c r="E27" i="2"/>
  <c r="D27" i="2"/>
  <c r="R26" i="2"/>
  <c r="Q26" i="2"/>
  <c r="P26" i="2"/>
  <c r="N26" i="2"/>
  <c r="M26" i="2"/>
  <c r="L26" i="2"/>
  <c r="K26" i="2"/>
  <c r="J26" i="2"/>
  <c r="I26" i="2"/>
  <c r="H26" i="2"/>
  <c r="G26" i="2"/>
  <c r="F26" i="2"/>
  <c r="E26" i="2"/>
  <c r="D26" i="2"/>
  <c r="C26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R22" i="2"/>
  <c r="Q22" i="2"/>
  <c r="P22" i="2"/>
  <c r="N22" i="2"/>
  <c r="M22" i="2"/>
  <c r="L22" i="2"/>
  <c r="K22" i="2"/>
  <c r="J22" i="2"/>
  <c r="I22" i="2"/>
  <c r="H22" i="2"/>
  <c r="G22" i="2"/>
  <c r="F22" i="2"/>
  <c r="E22" i="2"/>
  <c r="D22" i="2"/>
  <c r="C22" i="2"/>
  <c r="R21" i="2"/>
  <c r="P21" i="2"/>
  <c r="L21" i="2"/>
  <c r="I21" i="2"/>
  <c r="H21" i="2"/>
  <c r="F21" i="2"/>
  <c r="E21" i="2"/>
  <c r="C21" i="2"/>
  <c r="R20" i="2"/>
  <c r="Q20" i="2"/>
  <c r="N20" i="2"/>
  <c r="K20" i="2"/>
  <c r="H20" i="2"/>
  <c r="G20" i="2"/>
  <c r="E20" i="2"/>
  <c r="D20" i="2"/>
  <c r="R19" i="2"/>
  <c r="Q19" i="2"/>
  <c r="P19" i="2"/>
  <c r="N19" i="2"/>
  <c r="M19" i="2"/>
  <c r="L19" i="2"/>
  <c r="K19" i="2"/>
  <c r="J19" i="2"/>
  <c r="I19" i="2"/>
  <c r="H19" i="2"/>
  <c r="G19" i="2"/>
  <c r="F19" i="2"/>
  <c r="E19" i="2"/>
  <c r="D19" i="2"/>
  <c r="C19" i="2"/>
  <c r="R18" i="2"/>
  <c r="Q18" i="2"/>
  <c r="P18" i="2"/>
  <c r="N18" i="2"/>
  <c r="M18" i="2"/>
  <c r="L18" i="2"/>
  <c r="K18" i="2"/>
  <c r="J18" i="2"/>
  <c r="I18" i="2"/>
  <c r="H18" i="2"/>
  <c r="G18" i="2"/>
  <c r="F18" i="2"/>
  <c r="E18" i="2"/>
  <c r="D18" i="2"/>
  <c r="C18" i="2"/>
  <c r="R17" i="2"/>
  <c r="Q17" i="2"/>
  <c r="N17" i="2"/>
  <c r="M17" i="2"/>
  <c r="K17" i="2"/>
  <c r="J17" i="2"/>
  <c r="H17" i="2"/>
  <c r="G17" i="2"/>
  <c r="E17" i="2"/>
  <c r="D17" i="2"/>
  <c r="R16" i="2"/>
  <c r="P16" i="2"/>
  <c r="N16" i="2"/>
  <c r="L16" i="2"/>
  <c r="K16" i="2"/>
  <c r="I16" i="2"/>
  <c r="H16" i="2"/>
  <c r="F16" i="2"/>
  <c r="E16" i="2"/>
  <c r="C16" i="2"/>
  <c r="R15" i="2"/>
  <c r="Q15" i="2"/>
  <c r="P15" i="2"/>
  <c r="N15" i="2"/>
  <c r="M15" i="2"/>
  <c r="L15" i="2"/>
  <c r="K15" i="2"/>
  <c r="J15" i="2"/>
  <c r="I15" i="2"/>
  <c r="H15" i="2"/>
  <c r="G15" i="2"/>
  <c r="F15" i="2"/>
  <c r="E15" i="2"/>
  <c r="D15" i="2"/>
  <c r="C15" i="2"/>
  <c r="R14" i="2"/>
  <c r="Q14" i="2"/>
  <c r="P14" i="2"/>
  <c r="N14" i="2"/>
  <c r="M14" i="2"/>
  <c r="L14" i="2"/>
  <c r="K14" i="2"/>
  <c r="J14" i="2"/>
  <c r="I14" i="2"/>
  <c r="H14" i="2"/>
  <c r="G14" i="2"/>
  <c r="F14" i="2"/>
  <c r="E14" i="2"/>
  <c r="D14" i="2"/>
  <c r="C14" i="2"/>
  <c r="Q3" i="2"/>
  <c r="R3" i="2"/>
  <c r="Q4" i="2"/>
  <c r="R4" i="2"/>
  <c r="Q5" i="2"/>
  <c r="R5" i="2"/>
  <c r="Q6" i="2"/>
  <c r="R6" i="2"/>
  <c r="Q7" i="2"/>
  <c r="R7" i="2"/>
  <c r="Q8" i="2"/>
  <c r="R8" i="2"/>
  <c r="Q9" i="2"/>
  <c r="R9" i="2"/>
  <c r="Q10" i="2"/>
  <c r="R10" i="2"/>
  <c r="Q11" i="2"/>
  <c r="R11" i="2"/>
  <c r="P11" i="2"/>
  <c r="P10" i="2"/>
  <c r="P8" i="2"/>
  <c r="P7" i="2"/>
  <c r="P6" i="2"/>
  <c r="P5" i="2"/>
  <c r="P4" i="2"/>
  <c r="P3" i="2"/>
  <c r="D3" i="2"/>
  <c r="E3" i="2"/>
  <c r="F3" i="2"/>
  <c r="G3" i="2"/>
  <c r="H3" i="2"/>
  <c r="I3" i="2"/>
  <c r="J3" i="2"/>
  <c r="K3" i="2"/>
  <c r="L3" i="2"/>
  <c r="M3" i="2"/>
  <c r="N3" i="2"/>
  <c r="D4" i="2"/>
  <c r="E4" i="2"/>
  <c r="F4" i="2"/>
  <c r="G4" i="2"/>
  <c r="H4" i="2"/>
  <c r="I4" i="2"/>
  <c r="J4" i="2"/>
  <c r="K4" i="2"/>
  <c r="L4" i="2"/>
  <c r="M4" i="2"/>
  <c r="N4" i="2"/>
  <c r="D5" i="2"/>
  <c r="E5" i="2"/>
  <c r="F5" i="2"/>
  <c r="G5" i="2"/>
  <c r="H5" i="2"/>
  <c r="I5" i="2"/>
  <c r="J5" i="2"/>
  <c r="K5" i="2"/>
  <c r="L5" i="2"/>
  <c r="M5" i="2"/>
  <c r="N5" i="2"/>
  <c r="D6" i="2"/>
  <c r="E6" i="2"/>
  <c r="F6" i="2"/>
  <c r="G6" i="2"/>
  <c r="H6" i="2"/>
  <c r="I6" i="2"/>
  <c r="J6" i="2"/>
  <c r="K6" i="2"/>
  <c r="L6" i="2"/>
  <c r="M6" i="2"/>
  <c r="N6" i="2"/>
  <c r="D7" i="2"/>
  <c r="E7" i="2"/>
  <c r="F7" i="2"/>
  <c r="G7" i="2"/>
  <c r="H7" i="2"/>
  <c r="I7" i="2"/>
  <c r="J7" i="2"/>
  <c r="K7" i="2"/>
  <c r="L7" i="2"/>
  <c r="M7" i="2"/>
  <c r="N7" i="2"/>
  <c r="D8" i="2"/>
  <c r="E8" i="2"/>
  <c r="F8" i="2"/>
  <c r="G8" i="2"/>
  <c r="H8" i="2"/>
  <c r="I8" i="2"/>
  <c r="J8" i="2"/>
  <c r="K8" i="2"/>
  <c r="L8" i="2"/>
  <c r="M8" i="2"/>
  <c r="N8" i="2"/>
  <c r="D9" i="2"/>
  <c r="E9" i="2"/>
  <c r="G9" i="2"/>
  <c r="H9" i="2"/>
  <c r="J9" i="2"/>
  <c r="K9" i="2"/>
  <c r="M9" i="2"/>
  <c r="N9" i="2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C11" i="2"/>
  <c r="C4" i="2"/>
  <c r="C5" i="2"/>
  <c r="C6" i="2"/>
  <c r="C7" i="2"/>
  <c r="C8" i="2"/>
  <c r="C10" i="2"/>
  <c r="C3" i="2"/>
  <c r="AF77" i="1"/>
  <c r="AE77" i="1"/>
  <c r="AD77" i="1"/>
  <c r="AG77" i="1" s="1"/>
  <c r="AB77" i="1"/>
  <c r="AA77" i="1"/>
  <c r="Z77" i="1"/>
  <c r="AC77" i="1" s="1"/>
  <c r="AF76" i="1"/>
  <c r="AE76" i="1"/>
  <c r="AD76" i="1"/>
  <c r="AG76" i="1" s="1"/>
  <c r="AB76" i="1"/>
  <c r="AA76" i="1"/>
  <c r="Z76" i="1"/>
  <c r="AC76" i="1" s="1"/>
  <c r="AF75" i="1"/>
  <c r="AD75" i="1"/>
  <c r="AG75" i="1" s="1"/>
  <c r="AB75" i="1"/>
  <c r="Z75" i="1"/>
  <c r="AC75" i="1" s="1"/>
  <c r="AE74" i="1"/>
  <c r="AD74" i="1"/>
  <c r="AG74" i="1" s="1"/>
  <c r="AA74" i="1"/>
  <c r="Z74" i="1"/>
  <c r="AC74" i="1" s="1"/>
  <c r="AF73" i="1"/>
  <c r="AE73" i="1"/>
  <c r="AD73" i="1"/>
  <c r="AG73" i="1" s="1"/>
  <c r="AB73" i="1"/>
  <c r="AA73" i="1"/>
  <c r="Z73" i="1"/>
  <c r="AC73" i="1" s="1"/>
  <c r="AF72" i="1"/>
  <c r="AE72" i="1"/>
  <c r="AD72" i="1"/>
  <c r="AG72" i="1" s="1"/>
  <c r="AB72" i="1"/>
  <c r="AA72" i="1"/>
  <c r="Z72" i="1"/>
  <c r="AC72" i="1" s="1"/>
  <c r="AF71" i="1"/>
  <c r="AE71" i="1"/>
  <c r="AD71" i="1"/>
  <c r="AG71" i="1" s="1"/>
  <c r="AB71" i="1"/>
  <c r="AA71" i="1"/>
  <c r="Z71" i="1"/>
  <c r="AC71" i="1" s="1"/>
  <c r="AF70" i="1"/>
  <c r="AD70" i="1"/>
  <c r="AG70" i="1" s="1"/>
  <c r="AB70" i="1"/>
  <c r="Z70" i="1"/>
  <c r="AC70" i="1" s="1"/>
  <c r="AF69" i="1"/>
  <c r="AE69" i="1"/>
  <c r="AG69" i="1"/>
  <c r="AB69" i="1"/>
  <c r="AA69" i="1"/>
  <c r="AC69" i="1"/>
  <c r="AF66" i="1"/>
  <c r="AE66" i="1"/>
  <c r="AD66" i="1"/>
  <c r="AG66" i="1" s="1"/>
  <c r="AB66" i="1"/>
  <c r="AA66" i="1"/>
  <c r="Z66" i="1"/>
  <c r="AC66" i="1" s="1"/>
  <c r="AF65" i="1"/>
  <c r="AE65" i="1"/>
  <c r="AD65" i="1"/>
  <c r="AG65" i="1" s="1"/>
  <c r="AB65" i="1"/>
  <c r="AA65" i="1"/>
  <c r="Z65" i="1"/>
  <c r="AC65" i="1" s="1"/>
  <c r="AF64" i="1"/>
  <c r="AE64" i="1"/>
  <c r="AD64" i="1"/>
  <c r="AG64" i="1" s="1"/>
  <c r="AB64" i="1"/>
  <c r="AA64" i="1"/>
  <c r="Z64" i="1"/>
  <c r="AC64" i="1" s="1"/>
  <c r="AF63" i="1"/>
  <c r="AE63" i="1"/>
  <c r="AD63" i="1"/>
  <c r="AG63" i="1" s="1"/>
  <c r="AB63" i="1"/>
  <c r="AA63" i="1"/>
  <c r="Z63" i="1"/>
  <c r="AC63" i="1" s="1"/>
  <c r="AE62" i="1"/>
  <c r="AD62" i="1"/>
  <c r="AG62" i="1" s="1"/>
  <c r="AA62" i="1"/>
  <c r="Z62" i="1"/>
  <c r="AC62" i="1" s="1"/>
  <c r="AF61" i="1"/>
  <c r="AE61" i="1"/>
  <c r="AD61" i="1"/>
  <c r="AG61" i="1" s="1"/>
  <c r="AB61" i="1"/>
  <c r="AA61" i="1"/>
  <c r="Z61" i="1"/>
  <c r="AC61" i="1" s="1"/>
  <c r="AF60" i="1"/>
  <c r="AE60" i="1"/>
  <c r="AD60" i="1"/>
  <c r="AG60" i="1" s="1"/>
  <c r="AB60" i="1"/>
  <c r="AA60" i="1"/>
  <c r="Z60" i="1"/>
  <c r="AC60" i="1" s="1"/>
  <c r="AF59" i="1"/>
  <c r="AE59" i="1"/>
  <c r="AD59" i="1"/>
  <c r="AG59" i="1" s="1"/>
  <c r="AB59" i="1"/>
  <c r="AA59" i="1"/>
  <c r="Z59" i="1"/>
  <c r="AC59" i="1" s="1"/>
  <c r="AF58" i="1"/>
  <c r="AD58" i="1"/>
  <c r="AG58" i="1" s="1"/>
  <c r="AB58" i="1"/>
  <c r="Z58" i="1"/>
  <c r="AC58" i="1" s="1"/>
  <c r="AG55" i="1"/>
  <c r="AF55" i="1"/>
  <c r="AE55" i="1"/>
  <c r="AD55" i="1"/>
  <c r="AB55" i="1"/>
  <c r="AA55" i="1"/>
  <c r="Z55" i="1"/>
  <c r="AC55" i="1" s="1"/>
  <c r="AG54" i="1"/>
  <c r="AE54" i="1"/>
  <c r="AD54" i="1"/>
  <c r="AA54" i="1"/>
  <c r="Z54" i="1"/>
  <c r="AC54" i="1" s="1"/>
  <c r="AG53" i="1"/>
  <c r="AF53" i="1"/>
  <c r="AD53" i="1"/>
  <c r="AB53" i="1"/>
  <c r="Z53" i="1"/>
  <c r="AC53" i="1" s="1"/>
  <c r="AG52" i="1"/>
  <c r="AF52" i="1"/>
  <c r="AE52" i="1"/>
  <c r="AD52" i="1"/>
  <c r="AB52" i="1"/>
  <c r="AA52" i="1"/>
  <c r="Z52" i="1"/>
  <c r="AC52" i="1" s="1"/>
  <c r="AG51" i="1"/>
  <c r="AF51" i="1"/>
  <c r="AE51" i="1"/>
  <c r="AD51" i="1"/>
  <c r="AB51" i="1"/>
  <c r="AA51" i="1"/>
  <c r="Z51" i="1"/>
  <c r="AC51" i="1" s="1"/>
  <c r="AG50" i="1"/>
  <c r="AF50" i="1"/>
  <c r="AE50" i="1"/>
  <c r="AD50" i="1"/>
  <c r="AB50" i="1"/>
  <c r="AA50" i="1"/>
  <c r="Z50" i="1"/>
  <c r="AC50" i="1" s="1"/>
  <c r="AG49" i="1"/>
  <c r="AF49" i="1"/>
  <c r="AE49" i="1"/>
  <c r="AD49" i="1"/>
  <c r="AB49" i="1"/>
  <c r="AA49" i="1"/>
  <c r="Z49" i="1"/>
  <c r="AC49" i="1" s="1"/>
  <c r="AG48" i="1"/>
  <c r="AF48" i="1"/>
  <c r="AE48" i="1"/>
  <c r="AD48" i="1"/>
  <c r="AB48" i="1"/>
  <c r="AA48" i="1"/>
  <c r="Z48" i="1"/>
  <c r="AC48" i="1" s="1"/>
  <c r="AG47" i="1"/>
  <c r="AF47" i="1"/>
  <c r="AE47" i="1"/>
  <c r="AD47" i="1"/>
  <c r="AB47" i="1"/>
  <c r="AA47" i="1"/>
  <c r="Z47" i="1"/>
  <c r="AC47" i="1" s="1"/>
  <c r="AF44" i="1"/>
  <c r="AE44" i="1"/>
  <c r="AD44" i="1"/>
  <c r="AG44" i="1" s="1"/>
  <c r="AB44" i="1"/>
  <c r="AA44" i="1"/>
  <c r="Z44" i="1"/>
  <c r="AC44" i="1" s="1"/>
  <c r="AF43" i="1"/>
  <c r="AE43" i="1"/>
  <c r="AD43" i="1"/>
  <c r="AG43" i="1" s="1"/>
  <c r="AB43" i="1"/>
  <c r="AA43" i="1"/>
  <c r="Z43" i="1"/>
  <c r="AC43" i="1" s="1"/>
  <c r="AF42" i="1"/>
  <c r="AE42" i="1"/>
  <c r="AD42" i="1"/>
  <c r="AG42" i="1" s="1"/>
  <c r="AB42" i="1"/>
  <c r="AA42" i="1"/>
  <c r="Z42" i="1"/>
  <c r="AC42" i="1" s="1"/>
  <c r="AF41" i="1"/>
  <c r="AE41" i="1"/>
  <c r="AG41" i="1"/>
  <c r="AB41" i="1"/>
  <c r="AA41" i="1"/>
  <c r="AC41" i="1"/>
  <c r="AF40" i="1"/>
  <c r="AE40" i="1"/>
  <c r="AG40" i="1"/>
  <c r="AB40" i="1"/>
  <c r="AA40" i="1"/>
  <c r="AC40" i="1"/>
  <c r="AF39" i="1"/>
  <c r="AE39" i="1"/>
  <c r="AD39" i="1"/>
  <c r="AG39" i="1" s="1"/>
  <c r="AB39" i="1"/>
  <c r="AA39" i="1"/>
  <c r="Z39" i="1"/>
  <c r="AC39" i="1" s="1"/>
  <c r="AF38" i="1"/>
  <c r="AE38" i="1"/>
  <c r="AD38" i="1"/>
  <c r="AG38" i="1" s="1"/>
  <c r="AB38" i="1"/>
  <c r="AA38" i="1"/>
  <c r="Z38" i="1"/>
  <c r="AC38" i="1" s="1"/>
  <c r="AF37" i="1"/>
  <c r="AE37" i="1"/>
  <c r="AD37" i="1"/>
  <c r="AG37" i="1" s="1"/>
  <c r="AB37" i="1"/>
  <c r="AA37" i="1"/>
  <c r="Z37" i="1"/>
  <c r="AC37" i="1" s="1"/>
  <c r="AF36" i="1"/>
  <c r="AD36" i="1"/>
  <c r="AG36" i="1" s="1"/>
  <c r="AB36" i="1"/>
  <c r="Z36" i="1"/>
  <c r="AC36" i="1" s="1"/>
  <c r="AF33" i="1"/>
  <c r="AE33" i="1"/>
  <c r="AG33" i="1" s="1"/>
  <c r="AD33" i="1"/>
  <c r="AB33" i="1"/>
  <c r="AA33" i="1"/>
  <c r="Z33" i="1"/>
  <c r="AC33" i="1" s="1"/>
  <c r="AF32" i="1"/>
  <c r="AE32" i="1"/>
  <c r="AG32" i="1"/>
  <c r="AB32" i="1"/>
  <c r="AA32" i="1"/>
  <c r="AC32" i="1"/>
  <c r="AF31" i="1"/>
  <c r="AD31" i="1"/>
  <c r="AG31" i="1" s="1"/>
  <c r="AB31" i="1"/>
  <c r="Z31" i="1"/>
  <c r="AC31" i="1" s="1"/>
  <c r="AF30" i="1"/>
  <c r="AE30" i="1"/>
  <c r="AD30" i="1"/>
  <c r="AG30" i="1" s="1"/>
  <c r="AB30" i="1"/>
  <c r="AA30" i="1"/>
  <c r="Z30" i="1"/>
  <c r="AC30" i="1" s="1"/>
  <c r="AF29" i="1"/>
  <c r="AE29" i="1"/>
  <c r="AD29" i="1"/>
  <c r="AG29" i="1" s="1"/>
  <c r="AB29" i="1"/>
  <c r="AA29" i="1"/>
  <c r="Z29" i="1"/>
  <c r="AC29" i="1" s="1"/>
  <c r="AF28" i="1"/>
  <c r="AE28" i="1"/>
  <c r="AD28" i="1"/>
  <c r="AG28" i="1" s="1"/>
  <c r="AB28" i="1"/>
  <c r="AA28" i="1"/>
  <c r="Z28" i="1"/>
  <c r="AC28" i="1" s="1"/>
  <c r="AF27" i="1"/>
  <c r="AE27" i="1"/>
  <c r="AG27" i="1"/>
  <c r="AB27" i="1"/>
  <c r="AA27" i="1"/>
  <c r="AC27" i="1"/>
  <c r="AF26" i="1"/>
  <c r="AE26" i="1"/>
  <c r="AD26" i="1"/>
  <c r="AG26" i="1" s="1"/>
  <c r="AB26" i="1"/>
  <c r="AA26" i="1"/>
  <c r="Z26" i="1"/>
  <c r="AC26" i="1" s="1"/>
  <c r="AF25" i="1"/>
  <c r="AE25" i="1"/>
  <c r="AD25" i="1"/>
  <c r="AG25" i="1" s="1"/>
  <c r="AB25" i="1"/>
  <c r="AA25" i="1"/>
  <c r="Z25" i="1"/>
  <c r="AC25" i="1" s="1"/>
  <c r="AG22" i="1"/>
  <c r="AF22" i="1"/>
  <c r="AE22" i="1"/>
  <c r="AD22" i="1"/>
  <c r="AB22" i="1"/>
  <c r="AA22" i="1"/>
  <c r="Z22" i="1"/>
  <c r="AC22" i="1" s="1"/>
  <c r="AG21" i="1"/>
  <c r="AF21" i="1"/>
  <c r="AD21" i="1"/>
  <c r="AB21" i="1"/>
  <c r="Z21" i="1"/>
  <c r="AC21" i="1" s="1"/>
  <c r="AG20" i="1"/>
  <c r="AF20" i="1"/>
  <c r="AE20" i="1"/>
  <c r="AB20" i="1"/>
  <c r="AA20" i="1"/>
  <c r="AC20" i="1"/>
  <c r="AG19" i="1"/>
  <c r="AF19" i="1"/>
  <c r="AE19" i="1"/>
  <c r="AD19" i="1"/>
  <c r="AB19" i="1"/>
  <c r="AA19" i="1"/>
  <c r="Z19" i="1"/>
  <c r="AC19" i="1" s="1"/>
  <c r="AG18" i="1"/>
  <c r="AF18" i="1"/>
  <c r="AE18" i="1"/>
  <c r="AD18" i="1"/>
  <c r="AB18" i="1"/>
  <c r="AA18" i="1"/>
  <c r="Z18" i="1"/>
  <c r="AC18" i="1" s="1"/>
  <c r="AG17" i="1"/>
  <c r="AF17" i="1"/>
  <c r="AE17" i="1"/>
  <c r="AB17" i="1"/>
  <c r="AA17" i="1"/>
  <c r="AC17" i="1"/>
  <c r="AG16" i="1"/>
  <c r="AF16" i="1"/>
  <c r="AD16" i="1"/>
  <c r="AB16" i="1"/>
  <c r="Z16" i="1"/>
  <c r="AC16" i="1" s="1"/>
  <c r="AG15" i="1"/>
  <c r="AF15" i="1"/>
  <c r="AE15" i="1"/>
  <c r="AD15" i="1"/>
  <c r="AB15" i="1"/>
  <c r="AA15" i="1"/>
  <c r="Z15" i="1"/>
  <c r="AC15" i="1" s="1"/>
  <c r="AG14" i="1"/>
  <c r="AF14" i="1"/>
  <c r="AE14" i="1"/>
  <c r="AD14" i="1"/>
  <c r="AB14" i="1"/>
  <c r="AA14" i="1"/>
  <c r="Z14" i="1"/>
  <c r="AC14" i="1" s="1"/>
  <c r="AG11" i="1"/>
  <c r="AG10" i="1"/>
  <c r="AG9" i="1"/>
  <c r="AG8" i="1"/>
  <c r="AG7" i="1"/>
  <c r="AG6" i="1"/>
  <c r="AG5" i="1"/>
  <c r="AG4" i="1"/>
  <c r="AG3" i="1"/>
  <c r="AC4" i="1"/>
  <c r="AC5" i="1"/>
  <c r="AC6" i="1"/>
  <c r="AC7" i="1"/>
  <c r="AC8" i="1"/>
  <c r="AC9" i="1"/>
  <c r="AC10" i="1"/>
  <c r="AC11" i="1"/>
  <c r="AC3" i="1"/>
  <c r="AD4" i="1"/>
  <c r="AE4" i="1"/>
  <c r="AF4" i="1"/>
  <c r="AD5" i="1"/>
  <c r="AE5" i="1"/>
  <c r="AF5" i="1"/>
  <c r="AD6" i="1"/>
  <c r="AE6" i="1"/>
  <c r="AF6" i="1"/>
  <c r="AD7" i="1"/>
  <c r="AE7" i="1"/>
  <c r="AF7" i="1"/>
  <c r="AD8" i="1"/>
  <c r="AE8" i="1"/>
  <c r="AF8" i="1"/>
  <c r="AE9" i="1"/>
  <c r="AF9" i="1"/>
  <c r="AD10" i="1"/>
  <c r="AE10" i="1"/>
  <c r="AF10" i="1"/>
  <c r="AD11" i="1"/>
  <c r="AE11" i="1"/>
  <c r="AF11" i="1"/>
  <c r="AE3" i="1"/>
  <c r="AF3" i="1"/>
  <c r="AD3" i="1"/>
  <c r="Z4" i="1"/>
  <c r="AA4" i="1"/>
  <c r="AB4" i="1"/>
  <c r="Z5" i="1"/>
  <c r="AA5" i="1"/>
  <c r="AB5" i="1"/>
  <c r="Z6" i="1"/>
  <c r="AA6" i="1"/>
  <c r="AB6" i="1"/>
  <c r="Z7" i="1"/>
  <c r="AA7" i="1"/>
  <c r="AB7" i="1"/>
  <c r="Z8" i="1"/>
  <c r="AA8" i="1"/>
  <c r="AB8" i="1"/>
  <c r="AA9" i="1"/>
  <c r="AB9" i="1"/>
  <c r="Z10" i="1"/>
  <c r="AA10" i="1"/>
  <c r="AB10" i="1"/>
  <c r="Z11" i="1"/>
  <c r="AA11" i="1"/>
  <c r="AB11" i="1"/>
  <c r="AA3" i="1"/>
  <c r="AB3" i="1"/>
  <c r="Z3" i="1"/>
</calcChain>
</file>

<file path=xl/sharedStrings.xml><?xml version="1.0" encoding="utf-8"?>
<sst xmlns="http://schemas.openxmlformats.org/spreadsheetml/2006/main" count="413" uniqueCount="33">
  <si>
    <t>Day</t>
  </si>
  <si>
    <t>Tet</t>
  </si>
  <si>
    <t>Spec</t>
  </si>
  <si>
    <t>Kan</t>
  </si>
  <si>
    <t>TK</t>
  </si>
  <si>
    <t>SK</t>
  </si>
  <si>
    <t>Total</t>
  </si>
  <si>
    <t>Dil</t>
  </si>
  <si>
    <t>TK AVG</t>
  </si>
  <si>
    <t>S AVG</t>
  </si>
  <si>
    <t>Tot AVG</t>
  </si>
  <si>
    <t>TK %</t>
  </si>
  <si>
    <t>S %</t>
  </si>
  <si>
    <t>T1</t>
  </si>
  <si>
    <t>100:0</t>
  </si>
  <si>
    <t>TK % SD</t>
  </si>
  <si>
    <t>TK SD</t>
  </si>
  <si>
    <t>S % SD</t>
  </si>
  <si>
    <t>S SD</t>
  </si>
  <si>
    <t>T2</t>
  </si>
  <si>
    <t>0:100</t>
  </si>
  <si>
    <t>T3</t>
  </si>
  <si>
    <t>50:50</t>
  </si>
  <si>
    <t>T4</t>
  </si>
  <si>
    <t>70:30</t>
  </si>
  <si>
    <t>T5</t>
  </si>
  <si>
    <t>30:70</t>
  </si>
  <si>
    <t>T6</t>
  </si>
  <si>
    <t>90:10</t>
  </si>
  <si>
    <t>T7</t>
  </si>
  <si>
    <t>10:90</t>
  </si>
  <si>
    <t>x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</si>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</sst>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02BF7-2589-40E7-939E-0273B03FEC30}">
  <dimension ref="A2:AH77"/>
  <sheetViews>
    <sheetView tabSelected="1" zoomScale="70" zoomScaleNormal="70" workbookViewId="0"/>
  </sheetViews>
  <sheetFormatPr defaultRowHeight="15" x14ac:dyDescent="0.25"/>
  <cols>
    <col min="3" max="7" width="10.7109375" bestFit="1" customWidth="1"/>
    <col min="8" max="8" width="9.7109375" bestFit="1" customWidth="1"/>
    <col min="9" max="14" width="10.7109375" bestFit="1" customWidth="1"/>
    <col min="16" max="18" width="10.7109375" bestFit="1" customWidth="1"/>
    <col min="19" max="19" width="9.7109375" bestFit="1" customWidth="1"/>
    <col min="20" max="24" width="10.7109375" bestFit="1" customWidth="1"/>
  </cols>
  <sheetData>
    <row r="2" spans="1:34" x14ac:dyDescent="0.25">
      <c r="A2" s="1" t="s">
        <v>13</v>
      </c>
      <c r="B2" s="5" t="s">
        <v>0</v>
      </c>
      <c r="C2" s="6" t="s">
        <v>1</v>
      </c>
      <c r="D2" s="6"/>
      <c r="E2" s="7"/>
      <c r="F2" s="6" t="s">
        <v>2</v>
      </c>
      <c r="G2" s="6"/>
      <c r="H2" s="7"/>
      <c r="I2" s="6" t="s">
        <v>3</v>
      </c>
      <c r="J2" s="6"/>
      <c r="K2" s="7"/>
      <c r="L2" s="6" t="s">
        <v>4</v>
      </c>
      <c r="M2" s="6"/>
      <c r="N2" s="7"/>
      <c r="O2" s="5" t="s">
        <v>5</v>
      </c>
      <c r="P2" s="6" t="s">
        <v>6</v>
      </c>
      <c r="Q2" s="6"/>
      <c r="R2" s="7"/>
      <c r="S2" s="5" t="s">
        <v>7</v>
      </c>
      <c r="T2" s="5" t="s">
        <v>8</v>
      </c>
      <c r="U2" s="5" t="s">
        <v>9</v>
      </c>
      <c r="V2" s="5" t="s">
        <v>10</v>
      </c>
      <c r="W2" s="5" t="s">
        <v>11</v>
      </c>
      <c r="X2" s="8" t="s">
        <v>12</v>
      </c>
      <c r="Y2" s="4"/>
      <c r="Z2" s="6" t="s">
        <v>15</v>
      </c>
      <c r="AA2" s="6"/>
      <c r="AB2" s="7"/>
      <c r="AC2" s="5" t="s">
        <v>16</v>
      </c>
      <c r="AD2" s="6" t="s">
        <v>17</v>
      </c>
      <c r="AE2" s="6"/>
      <c r="AF2" s="7"/>
      <c r="AG2" s="8" t="s">
        <v>18</v>
      </c>
      <c r="AH2" s="4"/>
    </row>
    <row r="3" spans="1:34" x14ac:dyDescent="0.25">
      <c r="A3" s="2" t="s">
        <v>14</v>
      </c>
      <c r="B3" s="3">
        <v>1</v>
      </c>
      <c r="C3" s="14">
        <v>2</v>
      </c>
      <c r="D3" s="14">
        <v>25</v>
      </c>
      <c r="E3" s="15">
        <v>2</v>
      </c>
      <c r="F3" s="14">
        <v>0</v>
      </c>
      <c r="G3" s="14">
        <v>0</v>
      </c>
      <c r="H3" s="15">
        <v>0</v>
      </c>
      <c r="I3" s="14">
        <v>12</v>
      </c>
      <c r="J3" s="14">
        <v>25</v>
      </c>
      <c r="K3" s="15">
        <v>2</v>
      </c>
      <c r="L3" s="14">
        <v>7</v>
      </c>
      <c r="M3" s="14">
        <v>25</v>
      </c>
      <c r="N3" s="15">
        <v>2</v>
      </c>
      <c r="O3" s="15" t="s">
        <v>31</v>
      </c>
      <c r="P3" s="14">
        <v>7</v>
      </c>
      <c r="Q3" s="14">
        <v>25</v>
      </c>
      <c r="R3" s="15">
        <v>2</v>
      </c>
      <c r="S3" s="15">
        <v>3</v>
      </c>
      <c r="T3" s="15">
        <v>11.333333333333334</v>
      </c>
      <c r="U3" s="15">
        <v>0</v>
      </c>
      <c r="V3" s="15">
        <v>11.333333333333334</v>
      </c>
      <c r="W3" s="15">
        <v>100</v>
      </c>
      <c r="X3" s="10">
        <v>0</v>
      </c>
      <c r="Z3" s="9">
        <f>SUM(L3/P3)*100</f>
        <v>100</v>
      </c>
      <c r="AA3" s="9">
        <f t="shared" ref="AA3:AB3" si="0">SUM(M3/Q3)*100</f>
        <v>100</v>
      </c>
      <c r="AB3" s="19">
        <f t="shared" si="0"/>
        <v>100</v>
      </c>
      <c r="AC3" s="19">
        <f>_xlfn.STDEV.P(Z3:AB3)</f>
        <v>0</v>
      </c>
      <c r="AD3" s="9">
        <f>SUM(F3/P3)*100</f>
        <v>0</v>
      </c>
      <c r="AE3" s="9">
        <f t="shared" ref="AE3:AF3" si="1">SUM(G3/Q3)*100</f>
        <v>0</v>
      </c>
      <c r="AF3" s="19">
        <f t="shared" si="1"/>
        <v>0</v>
      </c>
      <c r="AG3" s="9">
        <f>_xlfn.STDEV.P(AD3:AF3)</f>
        <v>0</v>
      </c>
    </row>
    <row r="4" spans="1:34" x14ac:dyDescent="0.25">
      <c r="B4" s="3">
        <v>2</v>
      </c>
      <c r="C4" s="16">
        <v>6</v>
      </c>
      <c r="D4" s="16">
        <v>13</v>
      </c>
      <c r="E4" s="17">
        <v>1</v>
      </c>
      <c r="F4" s="16">
        <v>0</v>
      </c>
      <c r="G4" s="16">
        <v>0</v>
      </c>
      <c r="H4" s="17">
        <v>0</v>
      </c>
      <c r="I4" s="16">
        <v>15</v>
      </c>
      <c r="J4" s="16">
        <v>13</v>
      </c>
      <c r="K4" s="17">
        <v>4</v>
      </c>
      <c r="L4" s="16">
        <v>10.5</v>
      </c>
      <c r="M4" s="16">
        <v>13</v>
      </c>
      <c r="N4" s="17">
        <v>2.5</v>
      </c>
      <c r="O4" s="17" t="s">
        <v>31</v>
      </c>
      <c r="P4" s="16">
        <v>10.5</v>
      </c>
      <c r="Q4" s="16">
        <v>13</v>
      </c>
      <c r="R4" s="17">
        <v>2.5</v>
      </c>
      <c r="S4" s="17">
        <v>3</v>
      </c>
      <c r="T4" s="17">
        <v>8.6666666666666661</v>
      </c>
      <c r="U4" s="17">
        <v>0</v>
      </c>
      <c r="V4" s="17">
        <v>8.6666666666666661</v>
      </c>
      <c r="W4" s="17">
        <v>100</v>
      </c>
      <c r="X4" s="10">
        <v>0</v>
      </c>
      <c r="Z4" s="9">
        <f t="shared" ref="Z4:Z11" si="2">SUM(L4/P4)*100</f>
        <v>100</v>
      </c>
      <c r="AA4" s="9">
        <f t="shared" ref="AA4:AA11" si="3">SUM(M4/Q4)*100</f>
        <v>100</v>
      </c>
      <c r="AB4" s="3">
        <f t="shared" ref="AB4:AB11" si="4">SUM(N4/R4)*100</f>
        <v>100</v>
      </c>
      <c r="AC4" s="3">
        <f t="shared" ref="AC4:AC11" si="5">_xlfn.STDEV.P(Z4:AB4)</f>
        <v>0</v>
      </c>
      <c r="AD4" s="9">
        <f t="shared" ref="AD4:AD11" si="6">SUM(F4/P4)*100</f>
        <v>0</v>
      </c>
      <c r="AE4" s="9">
        <f t="shared" ref="AE4:AE11" si="7">SUM(G4/Q4)*100</f>
        <v>0</v>
      </c>
      <c r="AF4" s="3">
        <f t="shared" ref="AF4:AF11" si="8">SUM(H4/R4)*100</f>
        <v>0</v>
      </c>
      <c r="AG4" s="9">
        <f t="shared" ref="AG4:AG11" si="9">_xlfn.STDEV.P(AD4:AF4)</f>
        <v>0</v>
      </c>
    </row>
    <row r="5" spans="1:34" x14ac:dyDescent="0.25">
      <c r="B5" s="3">
        <v>3</v>
      </c>
      <c r="C5" s="16">
        <v>23</v>
      </c>
      <c r="D5" s="16">
        <v>9</v>
      </c>
      <c r="E5" s="17">
        <v>4</v>
      </c>
      <c r="F5" s="16">
        <v>0</v>
      </c>
      <c r="G5" s="16">
        <v>0</v>
      </c>
      <c r="H5" s="17">
        <v>0</v>
      </c>
      <c r="I5" s="16">
        <v>25</v>
      </c>
      <c r="J5" s="16">
        <v>11</v>
      </c>
      <c r="K5" s="17">
        <v>8</v>
      </c>
      <c r="L5" s="16">
        <v>24</v>
      </c>
      <c r="M5" s="16">
        <v>10</v>
      </c>
      <c r="N5" s="17">
        <v>6</v>
      </c>
      <c r="O5" s="17" t="s">
        <v>31</v>
      </c>
      <c r="P5" s="16">
        <v>24</v>
      </c>
      <c r="Q5" s="16">
        <v>10</v>
      </c>
      <c r="R5" s="17">
        <v>6</v>
      </c>
      <c r="S5" s="17">
        <v>3</v>
      </c>
      <c r="T5" s="17">
        <v>13.333333333333334</v>
      </c>
      <c r="U5" s="17">
        <v>0</v>
      </c>
      <c r="V5" s="17">
        <v>13.333333333333334</v>
      </c>
      <c r="W5" s="17">
        <v>100</v>
      </c>
      <c r="X5" s="10">
        <v>0</v>
      </c>
      <c r="Z5" s="9">
        <f t="shared" si="2"/>
        <v>100</v>
      </c>
      <c r="AA5" s="9">
        <f t="shared" si="3"/>
        <v>100</v>
      </c>
      <c r="AB5" s="3">
        <f t="shared" si="4"/>
        <v>100</v>
      </c>
      <c r="AC5" s="3">
        <f t="shared" si="5"/>
        <v>0</v>
      </c>
      <c r="AD5" s="9">
        <f t="shared" si="6"/>
        <v>0</v>
      </c>
      <c r="AE5" s="9">
        <f t="shared" si="7"/>
        <v>0</v>
      </c>
      <c r="AF5" s="3">
        <f t="shared" si="8"/>
        <v>0</v>
      </c>
      <c r="AG5" s="9">
        <f t="shared" si="9"/>
        <v>0</v>
      </c>
    </row>
    <row r="6" spans="1:34" x14ac:dyDescent="0.25">
      <c r="B6" s="3">
        <v>4</v>
      </c>
      <c r="C6" s="16">
        <v>3</v>
      </c>
      <c r="D6" s="16">
        <v>18</v>
      </c>
      <c r="E6" s="17">
        <v>3</v>
      </c>
      <c r="F6" s="16">
        <v>0</v>
      </c>
      <c r="G6" s="16">
        <v>0</v>
      </c>
      <c r="H6" s="17">
        <v>0</v>
      </c>
      <c r="I6" s="16">
        <v>2</v>
      </c>
      <c r="J6" s="16">
        <v>15</v>
      </c>
      <c r="K6" s="17">
        <v>3</v>
      </c>
      <c r="L6" s="16">
        <v>2.5</v>
      </c>
      <c r="M6" s="16">
        <v>16.5</v>
      </c>
      <c r="N6" s="17">
        <v>3</v>
      </c>
      <c r="O6" s="17" t="s">
        <v>31</v>
      </c>
      <c r="P6" s="16">
        <v>2.5</v>
      </c>
      <c r="Q6" s="16">
        <v>16.5</v>
      </c>
      <c r="R6" s="17">
        <v>3</v>
      </c>
      <c r="S6" s="17">
        <v>3</v>
      </c>
      <c r="T6" s="17">
        <v>7.333333333333333</v>
      </c>
      <c r="U6" s="17">
        <v>0</v>
      </c>
      <c r="V6" s="17">
        <v>7.333333333333333</v>
      </c>
      <c r="W6" s="17">
        <v>100</v>
      </c>
      <c r="X6" s="10">
        <v>0</v>
      </c>
      <c r="Z6" s="9">
        <f t="shared" si="2"/>
        <v>100</v>
      </c>
      <c r="AA6" s="9">
        <f t="shared" si="3"/>
        <v>100</v>
      </c>
      <c r="AB6" s="3">
        <f t="shared" si="4"/>
        <v>100</v>
      </c>
      <c r="AC6" s="3">
        <f t="shared" si="5"/>
        <v>0</v>
      </c>
      <c r="AD6" s="9">
        <f t="shared" si="6"/>
        <v>0</v>
      </c>
      <c r="AE6" s="9">
        <f t="shared" si="7"/>
        <v>0</v>
      </c>
      <c r="AF6" s="3">
        <f t="shared" si="8"/>
        <v>0</v>
      </c>
      <c r="AG6" s="9">
        <f t="shared" si="9"/>
        <v>0</v>
      </c>
    </row>
    <row r="7" spans="1:34" x14ac:dyDescent="0.25">
      <c r="B7" s="3">
        <v>5</v>
      </c>
      <c r="C7" s="16">
        <v>21</v>
      </c>
      <c r="D7" s="16">
        <v>2</v>
      </c>
      <c r="E7" s="17">
        <v>64</v>
      </c>
      <c r="F7" s="16">
        <v>0</v>
      </c>
      <c r="G7" s="16">
        <v>0</v>
      </c>
      <c r="H7" s="17">
        <v>0</v>
      </c>
      <c r="I7" s="16">
        <v>41</v>
      </c>
      <c r="J7" s="16">
        <v>2</v>
      </c>
      <c r="K7" s="17">
        <v>58</v>
      </c>
      <c r="L7" s="16">
        <v>31</v>
      </c>
      <c r="M7" s="16">
        <v>2</v>
      </c>
      <c r="N7" s="17">
        <v>61</v>
      </c>
      <c r="O7" s="17" t="s">
        <v>31</v>
      </c>
      <c r="P7" s="16">
        <v>31</v>
      </c>
      <c r="Q7" s="16">
        <v>2</v>
      </c>
      <c r="R7" s="17">
        <v>61</v>
      </c>
      <c r="S7" s="17">
        <v>3</v>
      </c>
      <c r="T7" s="17">
        <v>31.333333333333332</v>
      </c>
      <c r="U7" s="17">
        <v>0</v>
      </c>
      <c r="V7" s="17">
        <v>31.333333333333332</v>
      </c>
      <c r="W7" s="17">
        <v>100</v>
      </c>
      <c r="X7" s="10">
        <v>0</v>
      </c>
      <c r="Z7" s="9">
        <f t="shared" si="2"/>
        <v>100</v>
      </c>
      <c r="AA7" s="9">
        <f t="shared" si="3"/>
        <v>100</v>
      </c>
      <c r="AB7" s="3">
        <f t="shared" si="4"/>
        <v>100</v>
      </c>
      <c r="AC7" s="3">
        <f t="shared" si="5"/>
        <v>0</v>
      </c>
      <c r="AD7" s="9">
        <f t="shared" si="6"/>
        <v>0</v>
      </c>
      <c r="AE7" s="9">
        <f t="shared" si="7"/>
        <v>0</v>
      </c>
      <c r="AF7" s="3">
        <f t="shared" si="8"/>
        <v>0</v>
      </c>
      <c r="AG7" s="9">
        <f t="shared" si="9"/>
        <v>0</v>
      </c>
    </row>
    <row r="8" spans="1:34" x14ac:dyDescent="0.25">
      <c r="B8" s="3">
        <v>6</v>
      </c>
      <c r="C8" s="16">
        <v>3</v>
      </c>
      <c r="D8" s="16">
        <v>1</v>
      </c>
      <c r="E8" s="17">
        <v>42</v>
      </c>
      <c r="F8" s="16">
        <v>0</v>
      </c>
      <c r="G8" s="16">
        <v>0</v>
      </c>
      <c r="H8" s="17">
        <v>0</v>
      </c>
      <c r="I8" s="16">
        <v>6</v>
      </c>
      <c r="J8" s="16">
        <v>1</v>
      </c>
      <c r="K8" s="17">
        <v>48</v>
      </c>
      <c r="L8" s="16">
        <v>4.5</v>
      </c>
      <c r="M8" s="16">
        <v>1</v>
      </c>
      <c r="N8" s="17">
        <v>45</v>
      </c>
      <c r="O8" s="17" t="s">
        <v>31</v>
      </c>
      <c r="P8" s="16">
        <v>4.5</v>
      </c>
      <c r="Q8" s="16">
        <v>1</v>
      </c>
      <c r="R8" s="17">
        <v>45</v>
      </c>
      <c r="S8" s="17">
        <v>3</v>
      </c>
      <c r="T8" s="17">
        <v>16.833333333333332</v>
      </c>
      <c r="U8" s="17">
        <v>0</v>
      </c>
      <c r="V8" s="17">
        <v>16.833333333333332</v>
      </c>
      <c r="W8" s="17">
        <v>100</v>
      </c>
      <c r="X8" s="10">
        <v>0</v>
      </c>
      <c r="Z8" s="9">
        <f t="shared" si="2"/>
        <v>100</v>
      </c>
      <c r="AA8" s="9">
        <f t="shared" si="3"/>
        <v>100</v>
      </c>
      <c r="AB8" s="3">
        <f t="shared" si="4"/>
        <v>100</v>
      </c>
      <c r="AC8" s="3">
        <f t="shared" si="5"/>
        <v>0</v>
      </c>
      <c r="AD8" s="9">
        <f t="shared" si="6"/>
        <v>0</v>
      </c>
      <c r="AE8" s="9">
        <f t="shared" si="7"/>
        <v>0</v>
      </c>
      <c r="AF8" s="3">
        <f t="shared" si="8"/>
        <v>0</v>
      </c>
      <c r="AG8" s="9">
        <f t="shared" si="9"/>
        <v>0</v>
      </c>
    </row>
    <row r="9" spans="1:34" x14ac:dyDescent="0.25">
      <c r="B9" s="3">
        <v>7</v>
      </c>
      <c r="C9" s="13"/>
      <c r="D9" s="16">
        <v>1</v>
      </c>
      <c r="E9" s="17">
        <v>1</v>
      </c>
      <c r="F9" s="13"/>
      <c r="G9" s="16">
        <v>0</v>
      </c>
      <c r="H9" s="17">
        <v>0</v>
      </c>
      <c r="I9" s="13"/>
      <c r="J9" s="16">
        <v>1</v>
      </c>
      <c r="K9" s="17">
        <v>8</v>
      </c>
      <c r="L9" s="13"/>
      <c r="M9" s="16">
        <v>1</v>
      </c>
      <c r="N9" s="17">
        <v>4.5</v>
      </c>
      <c r="O9" s="17" t="s">
        <v>31</v>
      </c>
      <c r="P9" s="13"/>
      <c r="Q9" s="16">
        <v>1</v>
      </c>
      <c r="R9" s="17">
        <v>4.5</v>
      </c>
      <c r="S9" s="17">
        <v>3</v>
      </c>
      <c r="T9" s="17">
        <v>2.75</v>
      </c>
      <c r="U9" s="17">
        <v>0</v>
      </c>
      <c r="V9" s="17">
        <v>2.75</v>
      </c>
      <c r="W9" s="17">
        <v>100</v>
      </c>
      <c r="X9" s="10">
        <v>0</v>
      </c>
      <c r="Z9" s="13"/>
      <c r="AA9" s="9">
        <f t="shared" si="3"/>
        <v>100</v>
      </c>
      <c r="AB9" s="3">
        <f t="shared" si="4"/>
        <v>100</v>
      </c>
      <c r="AC9" s="3">
        <f t="shared" si="5"/>
        <v>0</v>
      </c>
      <c r="AD9" s="13"/>
      <c r="AE9" s="9">
        <f t="shared" si="7"/>
        <v>0</v>
      </c>
      <c r="AF9" s="3">
        <f t="shared" si="8"/>
        <v>0</v>
      </c>
      <c r="AG9" s="9">
        <f t="shared" si="9"/>
        <v>0</v>
      </c>
    </row>
    <row r="10" spans="1:34" x14ac:dyDescent="0.25">
      <c r="B10" s="3">
        <v>10</v>
      </c>
      <c r="C10" s="16">
        <v>4</v>
      </c>
      <c r="D10" s="16">
        <v>14</v>
      </c>
      <c r="E10" s="17">
        <v>12</v>
      </c>
      <c r="F10" s="16">
        <v>0</v>
      </c>
      <c r="G10" s="16">
        <v>0</v>
      </c>
      <c r="H10" s="17">
        <v>0</v>
      </c>
      <c r="I10" s="16">
        <v>4</v>
      </c>
      <c r="J10" s="16">
        <v>12</v>
      </c>
      <c r="K10" s="17">
        <v>13</v>
      </c>
      <c r="L10" s="16">
        <v>4</v>
      </c>
      <c r="M10" s="16">
        <v>13</v>
      </c>
      <c r="N10" s="17">
        <v>12.5</v>
      </c>
      <c r="O10" s="17" t="s">
        <v>31</v>
      </c>
      <c r="P10" s="16">
        <v>4</v>
      </c>
      <c r="Q10" s="16">
        <v>13</v>
      </c>
      <c r="R10" s="17">
        <v>12.5</v>
      </c>
      <c r="S10" s="17">
        <v>3</v>
      </c>
      <c r="T10" s="17">
        <v>9.8333333333333339</v>
      </c>
      <c r="U10" s="17">
        <v>0</v>
      </c>
      <c r="V10" s="17">
        <v>9.8333333333333339</v>
      </c>
      <c r="W10" s="17">
        <v>100</v>
      </c>
      <c r="X10" s="10">
        <v>0</v>
      </c>
      <c r="Z10" s="9">
        <f t="shared" si="2"/>
        <v>100</v>
      </c>
      <c r="AA10" s="9">
        <f t="shared" si="3"/>
        <v>100</v>
      </c>
      <c r="AB10" s="3">
        <f t="shared" si="4"/>
        <v>100</v>
      </c>
      <c r="AC10" s="3">
        <f t="shared" si="5"/>
        <v>0</v>
      </c>
      <c r="AD10" s="9">
        <f t="shared" si="6"/>
        <v>0</v>
      </c>
      <c r="AE10" s="9">
        <f t="shared" si="7"/>
        <v>0</v>
      </c>
      <c r="AF10" s="3">
        <f t="shared" si="8"/>
        <v>0</v>
      </c>
      <c r="AG10" s="9">
        <f t="shared" si="9"/>
        <v>0</v>
      </c>
    </row>
    <row r="11" spans="1:34" x14ac:dyDescent="0.25">
      <c r="B11" s="3">
        <v>14</v>
      </c>
      <c r="C11" s="16">
        <v>13</v>
      </c>
      <c r="D11" s="16">
        <v>11</v>
      </c>
      <c r="E11" s="17">
        <v>26</v>
      </c>
      <c r="F11" s="16">
        <v>0</v>
      </c>
      <c r="G11" s="16">
        <v>0</v>
      </c>
      <c r="H11" s="17">
        <v>0</v>
      </c>
      <c r="I11" s="16">
        <v>12</v>
      </c>
      <c r="J11" s="16">
        <v>14</v>
      </c>
      <c r="K11" s="17">
        <v>26</v>
      </c>
      <c r="L11" s="16">
        <v>12.5</v>
      </c>
      <c r="M11" s="16">
        <v>12.5</v>
      </c>
      <c r="N11" s="17">
        <v>26</v>
      </c>
      <c r="O11" s="17" t="s">
        <v>31</v>
      </c>
      <c r="P11" s="16">
        <v>12.5</v>
      </c>
      <c r="Q11" s="16">
        <v>12.5</v>
      </c>
      <c r="R11" s="17">
        <v>26</v>
      </c>
      <c r="S11" s="17">
        <v>2</v>
      </c>
      <c r="T11" s="17">
        <v>17</v>
      </c>
      <c r="U11" s="17">
        <v>0</v>
      </c>
      <c r="V11" s="17">
        <v>17</v>
      </c>
      <c r="W11" s="17">
        <v>100</v>
      </c>
      <c r="X11" s="10">
        <v>0</v>
      </c>
      <c r="Z11" s="9">
        <f t="shared" si="2"/>
        <v>100</v>
      </c>
      <c r="AA11" s="9">
        <f t="shared" si="3"/>
        <v>100</v>
      </c>
      <c r="AB11" s="3">
        <f t="shared" si="4"/>
        <v>100</v>
      </c>
      <c r="AC11" s="3">
        <f t="shared" si="5"/>
        <v>0</v>
      </c>
      <c r="AD11" s="9">
        <f t="shared" si="6"/>
        <v>0</v>
      </c>
      <c r="AE11" s="9">
        <f t="shared" si="7"/>
        <v>0</v>
      </c>
      <c r="AF11" s="3">
        <f t="shared" si="8"/>
        <v>0</v>
      </c>
      <c r="AG11" s="9">
        <f t="shared" si="9"/>
        <v>0</v>
      </c>
    </row>
    <row r="12" spans="1:34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34" x14ac:dyDescent="0.25">
      <c r="A13" s="1" t="s">
        <v>19</v>
      </c>
      <c r="B13" s="5" t="s">
        <v>0</v>
      </c>
      <c r="C13" s="6" t="s">
        <v>1</v>
      </c>
      <c r="D13" s="6"/>
      <c r="E13" s="7"/>
      <c r="F13" s="6" t="s">
        <v>2</v>
      </c>
      <c r="G13" s="6"/>
      <c r="H13" s="7"/>
      <c r="I13" s="6" t="s">
        <v>3</v>
      </c>
      <c r="J13" s="6"/>
      <c r="K13" s="7"/>
      <c r="L13" s="6" t="s">
        <v>4</v>
      </c>
      <c r="M13" s="6"/>
      <c r="N13" s="7"/>
      <c r="O13" s="5" t="s">
        <v>5</v>
      </c>
      <c r="P13" s="6" t="s">
        <v>6</v>
      </c>
      <c r="Q13" s="6"/>
      <c r="R13" s="7"/>
      <c r="S13" s="5" t="s">
        <v>7</v>
      </c>
      <c r="T13" s="5" t="s">
        <v>8</v>
      </c>
      <c r="U13" s="5" t="s">
        <v>9</v>
      </c>
      <c r="V13" s="5" t="s">
        <v>10</v>
      </c>
      <c r="W13" s="5" t="s">
        <v>11</v>
      </c>
      <c r="X13" s="8" t="s">
        <v>12</v>
      </c>
      <c r="Y13" s="4"/>
      <c r="Z13" s="6" t="s">
        <v>15</v>
      </c>
      <c r="AA13" s="6"/>
      <c r="AB13" s="7"/>
      <c r="AC13" s="5" t="s">
        <v>16</v>
      </c>
      <c r="AD13" s="6" t="s">
        <v>17</v>
      </c>
      <c r="AE13" s="6"/>
      <c r="AF13" s="7"/>
      <c r="AG13" s="8" t="s">
        <v>18</v>
      </c>
    </row>
    <row r="14" spans="1:34" x14ac:dyDescent="0.25">
      <c r="A14" s="2" t="s">
        <v>20</v>
      </c>
      <c r="B14" s="3">
        <v>1</v>
      </c>
      <c r="C14" s="16">
        <v>0</v>
      </c>
      <c r="D14" s="16">
        <v>0</v>
      </c>
      <c r="E14" s="17">
        <v>0</v>
      </c>
      <c r="F14" s="16">
        <v>18</v>
      </c>
      <c r="G14" s="16">
        <v>55</v>
      </c>
      <c r="H14" s="17">
        <v>2</v>
      </c>
      <c r="I14" s="16">
        <v>0</v>
      </c>
      <c r="J14" s="16">
        <v>0</v>
      </c>
      <c r="K14" s="17">
        <v>0</v>
      </c>
      <c r="L14" s="16">
        <v>0</v>
      </c>
      <c r="M14" s="16">
        <v>0</v>
      </c>
      <c r="N14" s="17">
        <v>0</v>
      </c>
      <c r="O14" s="17" t="s">
        <v>31</v>
      </c>
      <c r="P14" s="16">
        <v>18</v>
      </c>
      <c r="Q14" s="16">
        <v>55</v>
      </c>
      <c r="R14" s="17">
        <v>2</v>
      </c>
      <c r="S14" s="17">
        <v>3</v>
      </c>
      <c r="T14" s="17">
        <v>0</v>
      </c>
      <c r="U14" s="17">
        <v>25</v>
      </c>
      <c r="V14" s="17">
        <v>25</v>
      </c>
      <c r="W14" s="17">
        <v>0</v>
      </c>
      <c r="X14" s="10">
        <v>100</v>
      </c>
      <c r="Z14" s="9">
        <f>SUM(L14/P14)*100</f>
        <v>0</v>
      </c>
      <c r="AA14" s="9">
        <f t="shared" ref="AA14:AA22" si="10">SUM(M14/Q14)*100</f>
        <v>0</v>
      </c>
      <c r="AB14" s="19">
        <f t="shared" ref="AB14:AB22" si="11">SUM(N14/R14)*100</f>
        <v>0</v>
      </c>
      <c r="AC14" s="19">
        <f>_xlfn.STDEV.P(Z14:AB14)</f>
        <v>0</v>
      </c>
      <c r="AD14" s="9">
        <f>SUM(F14/P14)*100</f>
        <v>100</v>
      </c>
      <c r="AE14" s="9">
        <f t="shared" ref="AE14:AE22" si="12">SUM(G14/Q14)*100</f>
        <v>100</v>
      </c>
      <c r="AF14" s="19">
        <f t="shared" ref="AF14:AF22" si="13">SUM(H14/R14)*100</f>
        <v>100</v>
      </c>
      <c r="AG14" s="9">
        <f>_xlfn.STDEV.P(AD14:AF14)</f>
        <v>0</v>
      </c>
    </row>
    <row r="15" spans="1:34" x14ac:dyDescent="0.25">
      <c r="B15" s="3">
        <v>2</v>
      </c>
      <c r="C15" s="16">
        <v>0</v>
      </c>
      <c r="D15" s="16">
        <v>0</v>
      </c>
      <c r="E15" s="17">
        <v>0</v>
      </c>
      <c r="F15" s="16">
        <v>12</v>
      </c>
      <c r="G15" s="16">
        <v>17</v>
      </c>
      <c r="H15" s="17">
        <v>3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7">
        <v>0</v>
      </c>
      <c r="O15" s="17" t="s">
        <v>31</v>
      </c>
      <c r="P15" s="16">
        <v>12</v>
      </c>
      <c r="Q15" s="16">
        <v>17</v>
      </c>
      <c r="R15" s="17">
        <v>3</v>
      </c>
      <c r="S15" s="17">
        <v>3</v>
      </c>
      <c r="T15" s="17">
        <v>0</v>
      </c>
      <c r="U15" s="17">
        <v>10.666666666666666</v>
      </c>
      <c r="V15" s="17">
        <v>10.666666666666666</v>
      </c>
      <c r="W15" s="17">
        <v>0</v>
      </c>
      <c r="X15" s="10">
        <v>100</v>
      </c>
      <c r="Z15" s="9">
        <f t="shared" ref="Z15:Z22" si="14">SUM(L15/P15)*100</f>
        <v>0</v>
      </c>
      <c r="AA15" s="9">
        <f t="shared" si="10"/>
        <v>0</v>
      </c>
      <c r="AB15" s="3">
        <f t="shared" si="11"/>
        <v>0</v>
      </c>
      <c r="AC15" s="3">
        <f t="shared" ref="AC15:AC22" si="15">_xlfn.STDEV.P(Z15:AB15)</f>
        <v>0</v>
      </c>
      <c r="AD15" s="9">
        <f t="shared" ref="AD15:AD22" si="16">SUM(F15/P15)*100</f>
        <v>100</v>
      </c>
      <c r="AE15" s="9">
        <f t="shared" si="12"/>
        <v>100</v>
      </c>
      <c r="AF15" s="3">
        <f t="shared" si="13"/>
        <v>100</v>
      </c>
      <c r="AG15" s="9">
        <f t="shared" ref="AG15:AG22" si="17">_xlfn.STDEV.P(AD15:AF15)</f>
        <v>0</v>
      </c>
    </row>
    <row r="16" spans="1:34" x14ac:dyDescent="0.25">
      <c r="B16" s="3">
        <v>3</v>
      </c>
      <c r="C16" s="16">
        <v>0</v>
      </c>
      <c r="D16" s="13"/>
      <c r="E16" s="17">
        <v>0</v>
      </c>
      <c r="F16" s="16">
        <v>11</v>
      </c>
      <c r="G16" s="13"/>
      <c r="H16" s="17">
        <v>4</v>
      </c>
      <c r="I16" s="16">
        <v>0</v>
      </c>
      <c r="J16" s="13"/>
      <c r="K16" s="17">
        <v>0</v>
      </c>
      <c r="L16" s="16">
        <v>0</v>
      </c>
      <c r="M16" s="13"/>
      <c r="N16" s="17">
        <v>0</v>
      </c>
      <c r="O16" s="17" t="s">
        <v>31</v>
      </c>
      <c r="P16" s="16">
        <v>11</v>
      </c>
      <c r="Q16" s="13"/>
      <c r="R16" s="17">
        <v>4</v>
      </c>
      <c r="S16" s="17">
        <v>3</v>
      </c>
      <c r="T16" s="17">
        <v>0</v>
      </c>
      <c r="U16" s="17">
        <v>7.5</v>
      </c>
      <c r="V16" s="17">
        <v>7.5</v>
      </c>
      <c r="W16" s="17">
        <v>0</v>
      </c>
      <c r="X16" s="10">
        <v>100</v>
      </c>
      <c r="Z16" s="9">
        <f t="shared" si="14"/>
        <v>0</v>
      </c>
      <c r="AA16" s="13"/>
      <c r="AB16" s="3">
        <f t="shared" si="11"/>
        <v>0</v>
      </c>
      <c r="AC16" s="3">
        <f t="shared" si="15"/>
        <v>0</v>
      </c>
      <c r="AD16" s="9">
        <f t="shared" si="16"/>
        <v>100</v>
      </c>
      <c r="AE16" s="13"/>
      <c r="AF16" s="3">
        <f t="shared" si="13"/>
        <v>100</v>
      </c>
      <c r="AG16" s="9">
        <f t="shared" si="17"/>
        <v>0</v>
      </c>
    </row>
    <row r="17" spans="1:33" x14ac:dyDescent="0.25">
      <c r="B17" s="3">
        <v>4</v>
      </c>
      <c r="C17" s="13"/>
      <c r="D17" s="16">
        <v>0</v>
      </c>
      <c r="E17" s="17">
        <v>0</v>
      </c>
      <c r="F17" s="13"/>
      <c r="G17" s="16">
        <v>45</v>
      </c>
      <c r="H17" s="17">
        <v>6</v>
      </c>
      <c r="I17" s="13"/>
      <c r="J17" s="16">
        <v>0</v>
      </c>
      <c r="K17" s="17">
        <v>0</v>
      </c>
      <c r="L17" s="13"/>
      <c r="M17" s="16">
        <v>0</v>
      </c>
      <c r="N17" s="17">
        <v>0</v>
      </c>
      <c r="O17" s="17" t="s">
        <v>31</v>
      </c>
      <c r="P17" s="13"/>
      <c r="Q17" s="16">
        <v>45</v>
      </c>
      <c r="R17" s="17">
        <v>6</v>
      </c>
      <c r="S17" s="17">
        <v>3</v>
      </c>
      <c r="T17" s="17">
        <v>0</v>
      </c>
      <c r="U17" s="17">
        <v>25.5</v>
      </c>
      <c r="V17" s="17">
        <v>25.5</v>
      </c>
      <c r="W17" s="17">
        <v>0</v>
      </c>
      <c r="X17" s="10">
        <v>100</v>
      </c>
      <c r="Z17" s="13"/>
      <c r="AA17" s="9">
        <f t="shared" si="10"/>
        <v>0</v>
      </c>
      <c r="AB17" s="3">
        <f t="shared" si="11"/>
        <v>0</v>
      </c>
      <c r="AC17" s="3">
        <f t="shared" si="15"/>
        <v>0</v>
      </c>
      <c r="AD17" s="13"/>
      <c r="AE17" s="9">
        <f t="shared" si="12"/>
        <v>100</v>
      </c>
      <c r="AF17" s="3">
        <f t="shared" si="13"/>
        <v>100</v>
      </c>
      <c r="AG17" s="9">
        <f t="shared" si="17"/>
        <v>0</v>
      </c>
    </row>
    <row r="18" spans="1:33" x14ac:dyDescent="0.25">
      <c r="B18" s="3">
        <v>5</v>
      </c>
      <c r="C18" s="16">
        <v>0</v>
      </c>
      <c r="D18" s="16">
        <v>0</v>
      </c>
      <c r="E18" s="17">
        <v>0</v>
      </c>
      <c r="F18" s="16">
        <v>38</v>
      </c>
      <c r="G18" s="16">
        <v>13</v>
      </c>
      <c r="H18" s="17">
        <v>12</v>
      </c>
      <c r="I18" s="16">
        <v>0</v>
      </c>
      <c r="J18" s="16">
        <v>0</v>
      </c>
      <c r="K18" s="17">
        <v>0</v>
      </c>
      <c r="L18" s="16">
        <v>0</v>
      </c>
      <c r="M18" s="16">
        <v>0</v>
      </c>
      <c r="N18" s="17">
        <v>0</v>
      </c>
      <c r="O18" s="17" t="s">
        <v>31</v>
      </c>
      <c r="P18" s="16">
        <v>38</v>
      </c>
      <c r="Q18" s="16">
        <v>13</v>
      </c>
      <c r="R18" s="17">
        <v>12</v>
      </c>
      <c r="S18" s="17">
        <v>3</v>
      </c>
      <c r="T18" s="17">
        <v>0</v>
      </c>
      <c r="U18" s="17">
        <v>21</v>
      </c>
      <c r="V18" s="17">
        <v>21</v>
      </c>
      <c r="W18" s="17">
        <v>0</v>
      </c>
      <c r="X18" s="10">
        <v>100</v>
      </c>
      <c r="Z18" s="9">
        <f t="shared" si="14"/>
        <v>0</v>
      </c>
      <c r="AA18" s="9">
        <f t="shared" si="10"/>
        <v>0</v>
      </c>
      <c r="AB18" s="3">
        <f t="shared" si="11"/>
        <v>0</v>
      </c>
      <c r="AC18" s="3">
        <f t="shared" si="15"/>
        <v>0</v>
      </c>
      <c r="AD18" s="9">
        <f t="shared" si="16"/>
        <v>100</v>
      </c>
      <c r="AE18" s="9">
        <f t="shared" si="12"/>
        <v>100</v>
      </c>
      <c r="AF18" s="3">
        <f t="shared" si="13"/>
        <v>100</v>
      </c>
      <c r="AG18" s="9">
        <f t="shared" si="17"/>
        <v>0</v>
      </c>
    </row>
    <row r="19" spans="1:33" x14ac:dyDescent="0.25">
      <c r="B19" s="3">
        <v>6</v>
      </c>
      <c r="C19" s="16">
        <v>0</v>
      </c>
      <c r="D19" s="16">
        <v>0</v>
      </c>
      <c r="E19" s="17">
        <v>0</v>
      </c>
      <c r="F19" s="16">
        <v>69</v>
      </c>
      <c r="G19" s="16">
        <v>56</v>
      </c>
      <c r="H19" s="17">
        <v>4</v>
      </c>
      <c r="I19" s="16">
        <v>0</v>
      </c>
      <c r="J19" s="16">
        <v>0</v>
      </c>
      <c r="K19" s="17">
        <v>0</v>
      </c>
      <c r="L19" s="16">
        <v>0</v>
      </c>
      <c r="M19" s="16">
        <v>0</v>
      </c>
      <c r="N19" s="17">
        <v>0</v>
      </c>
      <c r="O19" s="17" t="s">
        <v>31</v>
      </c>
      <c r="P19" s="16">
        <v>69</v>
      </c>
      <c r="Q19" s="16">
        <v>56</v>
      </c>
      <c r="R19" s="17">
        <v>4</v>
      </c>
      <c r="S19" s="17">
        <v>3</v>
      </c>
      <c r="T19" s="17">
        <v>0</v>
      </c>
      <c r="U19" s="17">
        <v>43</v>
      </c>
      <c r="V19" s="17">
        <v>43</v>
      </c>
      <c r="W19" s="17">
        <v>0</v>
      </c>
      <c r="X19" s="10">
        <v>100</v>
      </c>
      <c r="Z19" s="9">
        <f t="shared" si="14"/>
        <v>0</v>
      </c>
      <c r="AA19" s="9">
        <f t="shared" si="10"/>
        <v>0</v>
      </c>
      <c r="AB19" s="3">
        <f t="shared" si="11"/>
        <v>0</v>
      </c>
      <c r="AC19" s="3">
        <f t="shared" si="15"/>
        <v>0</v>
      </c>
      <c r="AD19" s="9">
        <f t="shared" si="16"/>
        <v>100</v>
      </c>
      <c r="AE19" s="9">
        <f t="shared" si="12"/>
        <v>100</v>
      </c>
      <c r="AF19" s="3">
        <f t="shared" si="13"/>
        <v>100</v>
      </c>
      <c r="AG19" s="9">
        <f t="shared" si="17"/>
        <v>0</v>
      </c>
    </row>
    <row r="20" spans="1:33" x14ac:dyDescent="0.25">
      <c r="B20" s="3">
        <v>7</v>
      </c>
      <c r="C20" s="13"/>
      <c r="D20" s="16">
        <v>0</v>
      </c>
      <c r="E20" s="17">
        <v>0</v>
      </c>
      <c r="F20" s="13"/>
      <c r="G20" s="16">
        <v>10</v>
      </c>
      <c r="H20" s="17">
        <v>4</v>
      </c>
      <c r="I20" s="13"/>
      <c r="J20" s="16">
        <v>0</v>
      </c>
      <c r="K20" s="17">
        <v>0</v>
      </c>
      <c r="L20" s="13"/>
      <c r="M20" s="16">
        <v>0</v>
      </c>
      <c r="N20" s="17">
        <v>0</v>
      </c>
      <c r="O20" s="17" t="s">
        <v>31</v>
      </c>
      <c r="P20" s="13"/>
      <c r="Q20" s="16">
        <v>10</v>
      </c>
      <c r="R20" s="17">
        <v>4</v>
      </c>
      <c r="S20" s="17">
        <v>3</v>
      </c>
      <c r="T20" s="17">
        <v>0</v>
      </c>
      <c r="U20" s="17">
        <v>7</v>
      </c>
      <c r="V20" s="17">
        <v>7</v>
      </c>
      <c r="W20" s="17">
        <v>0</v>
      </c>
      <c r="X20" s="10">
        <v>100</v>
      </c>
      <c r="Z20" s="13"/>
      <c r="AA20" s="9">
        <f t="shared" si="10"/>
        <v>0</v>
      </c>
      <c r="AB20" s="3">
        <f t="shared" si="11"/>
        <v>0</v>
      </c>
      <c r="AC20" s="3">
        <f t="shared" si="15"/>
        <v>0</v>
      </c>
      <c r="AD20" s="13"/>
      <c r="AE20" s="9">
        <f t="shared" si="12"/>
        <v>100</v>
      </c>
      <c r="AF20" s="3">
        <f t="shared" si="13"/>
        <v>100</v>
      </c>
      <c r="AG20" s="9">
        <f t="shared" si="17"/>
        <v>0</v>
      </c>
    </row>
    <row r="21" spans="1:33" x14ac:dyDescent="0.25">
      <c r="B21" s="3">
        <v>10</v>
      </c>
      <c r="C21" s="16">
        <v>0</v>
      </c>
      <c r="D21" s="13"/>
      <c r="E21" s="17">
        <v>0</v>
      </c>
      <c r="F21" s="16">
        <v>8</v>
      </c>
      <c r="G21" s="13"/>
      <c r="H21" s="17">
        <v>2</v>
      </c>
      <c r="I21" s="16">
        <v>0</v>
      </c>
      <c r="J21" s="13"/>
      <c r="K21" s="17">
        <v>0</v>
      </c>
      <c r="L21" s="16">
        <v>0</v>
      </c>
      <c r="M21" s="13"/>
      <c r="N21" s="17">
        <v>0</v>
      </c>
      <c r="O21" s="17" t="s">
        <v>31</v>
      </c>
      <c r="P21" s="16">
        <v>8</v>
      </c>
      <c r="Q21" s="13"/>
      <c r="R21" s="17">
        <v>2</v>
      </c>
      <c r="S21" s="17">
        <v>3</v>
      </c>
      <c r="T21" s="17">
        <v>0</v>
      </c>
      <c r="U21" s="17">
        <v>5</v>
      </c>
      <c r="V21" s="17">
        <v>5</v>
      </c>
      <c r="W21" s="17">
        <v>0</v>
      </c>
      <c r="X21" s="10">
        <v>100</v>
      </c>
      <c r="Z21" s="9">
        <f t="shared" si="14"/>
        <v>0</v>
      </c>
      <c r="AA21" s="13"/>
      <c r="AB21" s="3">
        <f t="shared" si="11"/>
        <v>0</v>
      </c>
      <c r="AC21" s="3">
        <f t="shared" si="15"/>
        <v>0</v>
      </c>
      <c r="AD21" s="9">
        <f t="shared" si="16"/>
        <v>100</v>
      </c>
      <c r="AE21" s="13"/>
      <c r="AF21" s="3">
        <f t="shared" si="13"/>
        <v>100</v>
      </c>
      <c r="AG21" s="9">
        <f t="shared" si="17"/>
        <v>0</v>
      </c>
    </row>
    <row r="22" spans="1:33" x14ac:dyDescent="0.25">
      <c r="B22" s="3">
        <v>14</v>
      </c>
      <c r="C22" s="16">
        <v>0</v>
      </c>
      <c r="D22" s="16">
        <v>0</v>
      </c>
      <c r="E22" s="17">
        <v>0</v>
      </c>
      <c r="F22" s="16">
        <v>4</v>
      </c>
      <c r="G22" s="16">
        <v>15</v>
      </c>
      <c r="H22" s="17">
        <v>4</v>
      </c>
      <c r="I22" s="16">
        <v>0</v>
      </c>
      <c r="J22" s="16">
        <v>0</v>
      </c>
      <c r="K22" s="17">
        <v>0</v>
      </c>
      <c r="L22" s="16">
        <v>0</v>
      </c>
      <c r="M22" s="16">
        <v>0</v>
      </c>
      <c r="N22" s="17">
        <v>0</v>
      </c>
      <c r="O22" s="17" t="s">
        <v>31</v>
      </c>
      <c r="P22" s="16">
        <v>4</v>
      </c>
      <c r="Q22" s="16">
        <v>15</v>
      </c>
      <c r="R22" s="17">
        <v>4</v>
      </c>
      <c r="S22" s="17">
        <v>2</v>
      </c>
      <c r="T22" s="17">
        <v>0</v>
      </c>
      <c r="U22" s="17">
        <v>7.666666666666667</v>
      </c>
      <c r="V22" s="17">
        <v>7.666666666666667</v>
      </c>
      <c r="W22" s="17">
        <v>0</v>
      </c>
      <c r="X22" s="10">
        <v>100</v>
      </c>
      <c r="Z22" s="9">
        <f t="shared" si="14"/>
        <v>0</v>
      </c>
      <c r="AA22" s="9">
        <f t="shared" si="10"/>
        <v>0</v>
      </c>
      <c r="AB22" s="3">
        <f t="shared" si="11"/>
        <v>0</v>
      </c>
      <c r="AC22" s="3">
        <f t="shared" si="15"/>
        <v>0</v>
      </c>
      <c r="AD22" s="9">
        <f t="shared" si="16"/>
        <v>100</v>
      </c>
      <c r="AE22" s="9">
        <f t="shared" si="12"/>
        <v>100</v>
      </c>
      <c r="AF22" s="3">
        <f t="shared" si="13"/>
        <v>100</v>
      </c>
      <c r="AG22" s="9">
        <f t="shared" si="17"/>
        <v>0</v>
      </c>
    </row>
    <row r="23" spans="1:33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33" x14ac:dyDescent="0.25">
      <c r="A24" s="1" t="s">
        <v>21</v>
      </c>
      <c r="B24" s="5" t="s">
        <v>0</v>
      </c>
      <c r="C24" s="6" t="s">
        <v>1</v>
      </c>
      <c r="D24" s="6"/>
      <c r="E24" s="7"/>
      <c r="F24" s="6" t="s">
        <v>2</v>
      </c>
      <c r="G24" s="6"/>
      <c r="H24" s="7"/>
      <c r="I24" s="6" t="s">
        <v>3</v>
      </c>
      <c r="J24" s="6"/>
      <c r="K24" s="7"/>
      <c r="L24" s="6" t="s">
        <v>4</v>
      </c>
      <c r="M24" s="6"/>
      <c r="N24" s="7"/>
      <c r="O24" s="5" t="s">
        <v>5</v>
      </c>
      <c r="P24" s="6" t="s">
        <v>6</v>
      </c>
      <c r="Q24" s="6"/>
      <c r="R24" s="7"/>
      <c r="S24" s="5" t="s">
        <v>7</v>
      </c>
      <c r="T24" s="5" t="s">
        <v>8</v>
      </c>
      <c r="U24" s="5" t="s">
        <v>9</v>
      </c>
      <c r="V24" s="5" t="s">
        <v>10</v>
      </c>
      <c r="W24" s="5" t="s">
        <v>11</v>
      </c>
      <c r="X24" s="8" t="s">
        <v>12</v>
      </c>
      <c r="Y24" s="4"/>
      <c r="Z24" s="6" t="s">
        <v>15</v>
      </c>
      <c r="AA24" s="6"/>
      <c r="AB24" s="7"/>
      <c r="AC24" s="5" t="s">
        <v>16</v>
      </c>
      <c r="AD24" s="6" t="s">
        <v>17</v>
      </c>
      <c r="AE24" s="6"/>
      <c r="AF24" s="7"/>
      <c r="AG24" s="8" t="s">
        <v>18</v>
      </c>
    </row>
    <row r="25" spans="1:33" x14ac:dyDescent="0.25">
      <c r="A25" s="2" t="s">
        <v>22</v>
      </c>
      <c r="B25" s="3">
        <v>1</v>
      </c>
      <c r="C25" s="16">
        <v>7</v>
      </c>
      <c r="D25" s="16">
        <v>14</v>
      </c>
      <c r="E25" s="17">
        <v>2</v>
      </c>
      <c r="F25" s="16">
        <v>5</v>
      </c>
      <c r="G25" s="16">
        <v>14</v>
      </c>
      <c r="H25" s="17">
        <v>8</v>
      </c>
      <c r="I25" s="16">
        <v>14</v>
      </c>
      <c r="J25" s="16">
        <v>17</v>
      </c>
      <c r="K25" s="17">
        <v>2</v>
      </c>
      <c r="L25" s="16">
        <v>10.5</v>
      </c>
      <c r="M25" s="16">
        <v>15.5</v>
      </c>
      <c r="N25" s="17">
        <v>2</v>
      </c>
      <c r="O25" s="17" t="s">
        <v>31</v>
      </c>
      <c r="P25" s="16">
        <v>15.5</v>
      </c>
      <c r="Q25" s="16">
        <v>29.5</v>
      </c>
      <c r="R25" s="17">
        <v>10</v>
      </c>
      <c r="S25" s="17">
        <v>3</v>
      </c>
      <c r="T25" s="17">
        <v>9.3333333333333339</v>
      </c>
      <c r="U25" s="17">
        <v>9</v>
      </c>
      <c r="V25" s="17">
        <v>18.333333333333332</v>
      </c>
      <c r="W25" s="17">
        <v>50.909090909090914</v>
      </c>
      <c r="X25" s="10">
        <v>49.090909090909093</v>
      </c>
      <c r="Z25" s="10">
        <f>SUM(L25/P25)*100</f>
        <v>67.741935483870961</v>
      </c>
      <c r="AA25" s="10">
        <f t="shared" ref="AA25:AA33" si="18">SUM(M25/Q25)*100</f>
        <v>52.542372881355938</v>
      </c>
      <c r="AB25" s="15">
        <f t="shared" ref="AB25:AB33" si="19">SUM(N25/R25)*100</f>
        <v>20</v>
      </c>
      <c r="AC25" s="15">
        <f>_xlfn.STDEV.P(Z25:AB25)</f>
        <v>19.914609767714303</v>
      </c>
      <c r="AD25" s="10">
        <f>SUM(F25/P25)*100</f>
        <v>32.258064516129032</v>
      </c>
      <c r="AE25" s="10">
        <f t="shared" ref="AE25:AE33" si="20">SUM(G25/Q25)*100</f>
        <v>47.457627118644069</v>
      </c>
      <c r="AF25" s="15">
        <f t="shared" ref="AF25:AF33" si="21">SUM(H25/R25)*100</f>
        <v>80</v>
      </c>
      <c r="AG25" s="10">
        <f>_xlfn.STDEV.P(AD25:AF25)</f>
        <v>19.914609767714314</v>
      </c>
    </row>
    <row r="26" spans="1:33" x14ac:dyDescent="0.25">
      <c r="B26" s="3">
        <v>2</v>
      </c>
      <c r="C26" s="16">
        <v>17</v>
      </c>
      <c r="D26" s="16">
        <v>37</v>
      </c>
      <c r="E26" s="17">
        <v>1</v>
      </c>
      <c r="F26" s="16">
        <v>23</v>
      </c>
      <c r="G26" s="16">
        <v>40</v>
      </c>
      <c r="H26" s="17">
        <v>1</v>
      </c>
      <c r="I26" s="16">
        <v>19</v>
      </c>
      <c r="J26" s="16">
        <v>40</v>
      </c>
      <c r="K26" s="17">
        <v>2</v>
      </c>
      <c r="L26" s="16">
        <v>18</v>
      </c>
      <c r="M26" s="16">
        <v>38.5</v>
      </c>
      <c r="N26" s="17">
        <v>1.5</v>
      </c>
      <c r="O26" s="17" t="s">
        <v>31</v>
      </c>
      <c r="P26" s="16">
        <v>41</v>
      </c>
      <c r="Q26" s="16">
        <v>78.5</v>
      </c>
      <c r="R26" s="17">
        <v>2.5</v>
      </c>
      <c r="S26" s="17">
        <v>3</v>
      </c>
      <c r="T26" s="17">
        <v>19.333333333333332</v>
      </c>
      <c r="U26" s="17">
        <v>21.333333333333332</v>
      </c>
      <c r="V26" s="17">
        <v>40.666666666666664</v>
      </c>
      <c r="W26" s="17">
        <v>47.540983606557376</v>
      </c>
      <c r="X26" s="10">
        <v>52.459016393442624</v>
      </c>
      <c r="Z26" s="10">
        <f t="shared" ref="Z26:Z33" si="22">SUM(L26/P26)*100</f>
        <v>43.902439024390247</v>
      </c>
      <c r="AA26" s="10">
        <f t="shared" si="18"/>
        <v>49.044585987261144</v>
      </c>
      <c r="AB26" s="17">
        <f t="shared" si="19"/>
        <v>60</v>
      </c>
      <c r="AC26" s="17">
        <f t="shared" ref="AC26:AC33" si="23">_xlfn.STDEV.P(Z26:AB26)</f>
        <v>6.7131234735632628</v>
      </c>
      <c r="AD26" s="10">
        <f t="shared" ref="AD26:AD33" si="24">SUM(F26/P26)*100</f>
        <v>56.09756097560976</v>
      </c>
      <c r="AE26" s="10">
        <f t="shared" si="20"/>
        <v>50.955414012738856</v>
      </c>
      <c r="AF26" s="17">
        <f t="shared" si="21"/>
        <v>40</v>
      </c>
      <c r="AG26" s="10">
        <f t="shared" ref="AG26:AG33" si="25">_xlfn.STDEV.P(AD26:AF26)</f>
        <v>6.713123473563293</v>
      </c>
    </row>
    <row r="27" spans="1:33" x14ac:dyDescent="0.25">
      <c r="B27" s="3">
        <v>3</v>
      </c>
      <c r="C27" s="13"/>
      <c r="D27" s="16">
        <v>22</v>
      </c>
      <c r="E27" s="17">
        <v>14</v>
      </c>
      <c r="F27" s="13"/>
      <c r="G27" s="16">
        <v>16</v>
      </c>
      <c r="H27" s="17">
        <v>13</v>
      </c>
      <c r="I27" s="13"/>
      <c r="J27" s="16">
        <v>16</v>
      </c>
      <c r="K27" s="17">
        <v>10</v>
      </c>
      <c r="L27" s="13"/>
      <c r="M27" s="16">
        <v>19</v>
      </c>
      <c r="N27" s="17">
        <v>12</v>
      </c>
      <c r="O27" s="17" t="s">
        <v>31</v>
      </c>
      <c r="P27" s="13"/>
      <c r="Q27" s="16">
        <v>35</v>
      </c>
      <c r="R27" s="17">
        <v>25</v>
      </c>
      <c r="S27" s="17">
        <v>3</v>
      </c>
      <c r="T27" s="17">
        <v>15.5</v>
      </c>
      <c r="U27" s="17">
        <v>14.5</v>
      </c>
      <c r="V27" s="17">
        <v>30</v>
      </c>
      <c r="W27" s="17">
        <v>51.666666666666671</v>
      </c>
      <c r="X27" s="10">
        <v>48.333333333333336</v>
      </c>
      <c r="Z27" s="13"/>
      <c r="AA27" s="10">
        <f t="shared" si="18"/>
        <v>54.285714285714285</v>
      </c>
      <c r="AB27" s="17">
        <f t="shared" si="19"/>
        <v>48</v>
      </c>
      <c r="AC27" s="17">
        <f t="shared" si="23"/>
        <v>3.1428571428571423</v>
      </c>
      <c r="AD27" s="13"/>
      <c r="AE27" s="10">
        <f t="shared" si="20"/>
        <v>45.714285714285715</v>
      </c>
      <c r="AF27" s="17">
        <f t="shared" si="21"/>
        <v>52</v>
      </c>
      <c r="AG27" s="10">
        <f t="shared" si="25"/>
        <v>3.1428571428571423</v>
      </c>
    </row>
    <row r="28" spans="1:33" x14ac:dyDescent="0.25">
      <c r="B28" s="3">
        <v>4</v>
      </c>
      <c r="C28" s="16">
        <v>1</v>
      </c>
      <c r="D28" s="16">
        <v>2</v>
      </c>
      <c r="E28" s="17">
        <v>5</v>
      </c>
      <c r="F28" s="16">
        <v>10</v>
      </c>
      <c r="G28" s="16">
        <v>3</v>
      </c>
      <c r="H28" s="17">
        <v>20</v>
      </c>
      <c r="I28" s="16">
        <v>4</v>
      </c>
      <c r="J28" s="16">
        <v>7</v>
      </c>
      <c r="K28" s="17">
        <v>17</v>
      </c>
      <c r="L28" s="16">
        <v>2.5</v>
      </c>
      <c r="M28" s="16">
        <v>4.5</v>
      </c>
      <c r="N28" s="17">
        <v>11</v>
      </c>
      <c r="O28" s="18" t="s">
        <v>32</v>
      </c>
      <c r="P28" s="16">
        <v>12.5</v>
      </c>
      <c r="Q28" s="16">
        <v>7.5</v>
      </c>
      <c r="R28" s="17">
        <v>31</v>
      </c>
      <c r="S28" s="17">
        <v>3</v>
      </c>
      <c r="T28" s="17">
        <v>6</v>
      </c>
      <c r="U28" s="17">
        <v>11</v>
      </c>
      <c r="V28" s="17">
        <v>17</v>
      </c>
      <c r="W28" s="17">
        <v>35.294117647058826</v>
      </c>
      <c r="X28" s="10">
        <v>64.705882352941174</v>
      </c>
      <c r="Z28" s="10">
        <f t="shared" si="22"/>
        <v>20</v>
      </c>
      <c r="AA28" s="10">
        <f t="shared" si="18"/>
        <v>60</v>
      </c>
      <c r="AB28" s="17">
        <f t="shared" si="19"/>
        <v>35.483870967741936</v>
      </c>
      <c r="AC28" s="17">
        <f t="shared" si="23"/>
        <v>16.468120188453032</v>
      </c>
      <c r="AD28" s="10">
        <f t="shared" si="24"/>
        <v>80</v>
      </c>
      <c r="AE28" s="10">
        <f t="shared" si="20"/>
        <v>40</v>
      </c>
      <c r="AF28" s="17">
        <f t="shared" si="21"/>
        <v>64.516129032258064</v>
      </c>
      <c r="AG28" s="10">
        <f t="shared" si="25"/>
        <v>16.468120188453064</v>
      </c>
    </row>
    <row r="29" spans="1:33" x14ac:dyDescent="0.25">
      <c r="B29" s="3">
        <v>5</v>
      </c>
      <c r="C29" s="16">
        <v>3</v>
      </c>
      <c r="D29" s="16">
        <v>2</v>
      </c>
      <c r="E29" s="17">
        <v>2</v>
      </c>
      <c r="F29" s="16">
        <v>10</v>
      </c>
      <c r="G29" s="16">
        <v>5</v>
      </c>
      <c r="H29" s="17">
        <v>1</v>
      </c>
      <c r="I29" s="16">
        <v>4</v>
      </c>
      <c r="J29" s="16">
        <v>2</v>
      </c>
      <c r="K29" s="17">
        <v>4</v>
      </c>
      <c r="L29" s="16">
        <v>3.5</v>
      </c>
      <c r="M29" s="16">
        <v>2</v>
      </c>
      <c r="N29" s="17">
        <v>3</v>
      </c>
      <c r="O29" s="18" t="s">
        <v>32</v>
      </c>
      <c r="P29" s="16">
        <v>13.5</v>
      </c>
      <c r="Q29" s="16">
        <v>7</v>
      </c>
      <c r="R29" s="17">
        <v>4</v>
      </c>
      <c r="S29" s="17">
        <v>3</v>
      </c>
      <c r="T29" s="17">
        <v>2.8333333333333335</v>
      </c>
      <c r="U29" s="17">
        <v>5.333333333333333</v>
      </c>
      <c r="V29" s="17">
        <v>8.1666666666666661</v>
      </c>
      <c r="W29" s="17">
        <v>34.693877551020414</v>
      </c>
      <c r="X29" s="10">
        <v>65.306122448979593</v>
      </c>
      <c r="Z29" s="10">
        <f t="shared" si="22"/>
        <v>25.925925925925924</v>
      </c>
      <c r="AA29" s="10">
        <f t="shared" si="18"/>
        <v>28.571428571428569</v>
      </c>
      <c r="AB29" s="17">
        <f t="shared" si="19"/>
        <v>75</v>
      </c>
      <c r="AC29" s="17">
        <f t="shared" si="23"/>
        <v>22.536083844391602</v>
      </c>
      <c r="AD29" s="10">
        <f t="shared" si="24"/>
        <v>74.074074074074076</v>
      </c>
      <c r="AE29" s="10">
        <f t="shared" si="20"/>
        <v>71.428571428571431</v>
      </c>
      <c r="AF29" s="17">
        <f t="shared" si="21"/>
        <v>25</v>
      </c>
      <c r="AG29" s="10">
        <f t="shared" si="25"/>
        <v>22.536083844391595</v>
      </c>
    </row>
    <row r="30" spans="1:33" x14ac:dyDescent="0.25">
      <c r="B30" s="3">
        <v>6</v>
      </c>
      <c r="C30" s="16">
        <v>5</v>
      </c>
      <c r="D30" s="16">
        <v>4</v>
      </c>
      <c r="E30" s="17">
        <v>1</v>
      </c>
      <c r="F30" s="16">
        <v>29</v>
      </c>
      <c r="G30" s="16">
        <v>27</v>
      </c>
      <c r="H30" s="17">
        <v>7</v>
      </c>
      <c r="I30" s="16">
        <v>6</v>
      </c>
      <c r="J30" s="16">
        <v>10</v>
      </c>
      <c r="K30" s="17">
        <v>1</v>
      </c>
      <c r="L30" s="16">
        <v>5.5</v>
      </c>
      <c r="M30" s="16">
        <v>7</v>
      </c>
      <c r="N30" s="17">
        <v>1</v>
      </c>
      <c r="O30" s="17" t="s">
        <v>31</v>
      </c>
      <c r="P30" s="16">
        <v>34.5</v>
      </c>
      <c r="Q30" s="16">
        <v>34</v>
      </c>
      <c r="R30" s="17">
        <v>8</v>
      </c>
      <c r="S30" s="17">
        <v>3</v>
      </c>
      <c r="T30" s="17">
        <v>4.5</v>
      </c>
      <c r="U30" s="17">
        <v>21</v>
      </c>
      <c r="V30" s="17">
        <v>25.5</v>
      </c>
      <c r="W30" s="17">
        <v>17.647058823529413</v>
      </c>
      <c r="X30" s="10">
        <v>82.35294117647058</v>
      </c>
      <c r="Z30" s="10">
        <f t="shared" si="22"/>
        <v>15.942028985507244</v>
      </c>
      <c r="AA30" s="10">
        <f t="shared" si="18"/>
        <v>20.588235294117645</v>
      </c>
      <c r="AB30" s="17">
        <f t="shared" si="19"/>
        <v>12.5</v>
      </c>
      <c r="AC30" s="17">
        <f t="shared" si="23"/>
        <v>3.3141841089517272</v>
      </c>
      <c r="AD30" s="10">
        <f t="shared" si="24"/>
        <v>84.05797101449275</v>
      </c>
      <c r="AE30" s="10">
        <f t="shared" si="20"/>
        <v>79.411764705882348</v>
      </c>
      <c r="AF30" s="17">
        <f t="shared" si="21"/>
        <v>87.5</v>
      </c>
      <c r="AG30" s="10">
        <f t="shared" si="25"/>
        <v>3.3141841089517312</v>
      </c>
    </row>
    <row r="31" spans="1:33" x14ac:dyDescent="0.25">
      <c r="B31" s="3">
        <v>7</v>
      </c>
      <c r="C31" s="16">
        <v>2</v>
      </c>
      <c r="D31" s="13"/>
      <c r="E31" s="17">
        <v>2</v>
      </c>
      <c r="F31" s="16">
        <v>6</v>
      </c>
      <c r="G31" s="13"/>
      <c r="H31" s="17">
        <v>5</v>
      </c>
      <c r="I31" s="16">
        <v>2</v>
      </c>
      <c r="J31" s="13"/>
      <c r="K31" s="17">
        <v>2</v>
      </c>
      <c r="L31" s="16">
        <v>2</v>
      </c>
      <c r="M31" s="13"/>
      <c r="N31" s="17">
        <v>2</v>
      </c>
      <c r="O31" s="18" t="s">
        <v>32</v>
      </c>
      <c r="P31" s="16">
        <v>8</v>
      </c>
      <c r="Q31" s="13"/>
      <c r="R31" s="17">
        <v>7</v>
      </c>
      <c r="S31" s="17">
        <v>3</v>
      </c>
      <c r="T31" s="17">
        <v>2</v>
      </c>
      <c r="U31" s="17">
        <v>5.5</v>
      </c>
      <c r="V31" s="17">
        <v>7.5</v>
      </c>
      <c r="W31" s="17">
        <v>26.666666666666668</v>
      </c>
      <c r="X31" s="10">
        <v>73.333333333333329</v>
      </c>
      <c r="Z31" s="10">
        <f t="shared" si="22"/>
        <v>25</v>
      </c>
      <c r="AA31" s="13"/>
      <c r="AB31" s="17">
        <f t="shared" si="19"/>
        <v>28.571428571428569</v>
      </c>
      <c r="AC31" s="17">
        <f t="shared" si="23"/>
        <v>1.7857142857142847</v>
      </c>
      <c r="AD31" s="10">
        <f t="shared" si="24"/>
        <v>75</v>
      </c>
      <c r="AE31" s="13"/>
      <c r="AF31" s="17">
        <f t="shared" si="21"/>
        <v>71.428571428571431</v>
      </c>
      <c r="AG31" s="10">
        <f t="shared" si="25"/>
        <v>1.7857142857142847</v>
      </c>
    </row>
    <row r="32" spans="1:33" x14ac:dyDescent="0.25">
      <c r="B32" s="3">
        <v>10</v>
      </c>
      <c r="C32" s="13"/>
      <c r="D32" s="16">
        <v>1</v>
      </c>
      <c r="E32" s="17">
        <v>2</v>
      </c>
      <c r="F32" s="13"/>
      <c r="G32" s="16">
        <v>5</v>
      </c>
      <c r="H32" s="17">
        <v>3</v>
      </c>
      <c r="I32" s="13"/>
      <c r="J32" s="16">
        <v>1</v>
      </c>
      <c r="K32" s="17">
        <v>2</v>
      </c>
      <c r="L32" s="13"/>
      <c r="M32" s="16">
        <v>1</v>
      </c>
      <c r="N32" s="17">
        <v>2</v>
      </c>
      <c r="O32" s="17" t="s">
        <v>31</v>
      </c>
      <c r="P32" s="13"/>
      <c r="Q32" s="16">
        <v>6</v>
      </c>
      <c r="R32" s="17">
        <v>5</v>
      </c>
      <c r="S32" s="17">
        <v>3</v>
      </c>
      <c r="T32" s="17">
        <v>1.5</v>
      </c>
      <c r="U32" s="17">
        <v>4</v>
      </c>
      <c r="V32" s="17">
        <v>5.5</v>
      </c>
      <c r="W32" s="17">
        <v>27.27272727272727</v>
      </c>
      <c r="X32" s="10">
        <v>72.727272727272734</v>
      </c>
      <c r="Z32" s="13"/>
      <c r="AA32" s="10">
        <f t="shared" si="18"/>
        <v>16.666666666666664</v>
      </c>
      <c r="AB32" s="17">
        <f t="shared" si="19"/>
        <v>40</v>
      </c>
      <c r="AC32" s="17">
        <f t="shared" si="23"/>
        <v>11.66666666666667</v>
      </c>
      <c r="AD32" s="13"/>
      <c r="AE32" s="10">
        <f t="shared" si="20"/>
        <v>83.333333333333343</v>
      </c>
      <c r="AF32" s="17">
        <f t="shared" si="21"/>
        <v>60</v>
      </c>
      <c r="AG32" s="10">
        <f t="shared" si="25"/>
        <v>11.666666666666636</v>
      </c>
    </row>
    <row r="33" spans="1:33" x14ac:dyDescent="0.25">
      <c r="B33" s="3">
        <v>14</v>
      </c>
      <c r="C33" s="16">
        <v>4</v>
      </c>
      <c r="D33" s="16">
        <v>20</v>
      </c>
      <c r="E33" s="17">
        <v>7</v>
      </c>
      <c r="F33" s="16">
        <v>20</v>
      </c>
      <c r="G33" s="16">
        <v>56</v>
      </c>
      <c r="H33" s="17">
        <v>19</v>
      </c>
      <c r="I33" s="16">
        <v>4</v>
      </c>
      <c r="J33" s="16">
        <v>19</v>
      </c>
      <c r="K33" s="17">
        <v>14</v>
      </c>
      <c r="L33" s="16">
        <v>4</v>
      </c>
      <c r="M33" s="16">
        <v>19.5</v>
      </c>
      <c r="N33" s="17">
        <v>10.5</v>
      </c>
      <c r="O33" s="18" t="s">
        <v>32</v>
      </c>
      <c r="P33" s="16">
        <v>24</v>
      </c>
      <c r="Q33" s="16">
        <v>75.5</v>
      </c>
      <c r="R33" s="17">
        <v>29.5</v>
      </c>
      <c r="S33" s="17">
        <v>2</v>
      </c>
      <c r="T33" s="17">
        <v>11.333333333333334</v>
      </c>
      <c r="U33" s="17">
        <v>31.666666666666668</v>
      </c>
      <c r="V33" s="17">
        <v>43</v>
      </c>
      <c r="W33" s="17">
        <v>26.356589147286826</v>
      </c>
      <c r="X33" s="10">
        <v>73.643410852713174</v>
      </c>
      <c r="Z33" s="10">
        <f t="shared" si="22"/>
        <v>16.666666666666664</v>
      </c>
      <c r="AA33" s="10">
        <f t="shared" si="18"/>
        <v>25.827814569536422</v>
      </c>
      <c r="AB33" s="17">
        <f t="shared" si="19"/>
        <v>35.593220338983052</v>
      </c>
      <c r="AC33" s="17">
        <f t="shared" si="23"/>
        <v>7.7280457113559793</v>
      </c>
      <c r="AD33" s="10">
        <f t="shared" si="24"/>
        <v>83.333333333333343</v>
      </c>
      <c r="AE33" s="10">
        <f t="shared" si="20"/>
        <v>74.172185430463571</v>
      </c>
      <c r="AF33" s="17">
        <f t="shared" si="21"/>
        <v>64.406779661016941</v>
      </c>
      <c r="AG33" s="10">
        <f t="shared" si="25"/>
        <v>7.7280457113559526</v>
      </c>
    </row>
    <row r="34" spans="1:33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33" x14ac:dyDescent="0.25">
      <c r="A35" s="1" t="s">
        <v>23</v>
      </c>
      <c r="B35" s="5" t="s">
        <v>0</v>
      </c>
      <c r="C35" s="6" t="s">
        <v>1</v>
      </c>
      <c r="D35" s="6"/>
      <c r="E35" s="7"/>
      <c r="F35" s="6" t="s">
        <v>2</v>
      </c>
      <c r="G35" s="6"/>
      <c r="H35" s="7"/>
      <c r="I35" s="6" t="s">
        <v>3</v>
      </c>
      <c r="J35" s="6"/>
      <c r="K35" s="7"/>
      <c r="L35" s="6" t="s">
        <v>4</v>
      </c>
      <c r="M35" s="6"/>
      <c r="N35" s="7"/>
      <c r="O35" s="5" t="s">
        <v>5</v>
      </c>
      <c r="P35" s="6" t="s">
        <v>6</v>
      </c>
      <c r="Q35" s="6"/>
      <c r="R35" s="7"/>
      <c r="S35" s="5" t="s">
        <v>7</v>
      </c>
      <c r="T35" s="5" t="s">
        <v>8</v>
      </c>
      <c r="U35" s="5" t="s">
        <v>9</v>
      </c>
      <c r="V35" s="5" t="s">
        <v>10</v>
      </c>
      <c r="W35" s="5" t="s">
        <v>11</v>
      </c>
      <c r="X35" s="8" t="s">
        <v>12</v>
      </c>
      <c r="Y35" s="4"/>
      <c r="Z35" s="6" t="s">
        <v>15</v>
      </c>
      <c r="AA35" s="6"/>
      <c r="AB35" s="7"/>
      <c r="AC35" s="5" t="s">
        <v>16</v>
      </c>
      <c r="AD35" s="6" t="s">
        <v>17</v>
      </c>
      <c r="AE35" s="6"/>
      <c r="AF35" s="7"/>
      <c r="AG35" s="8" t="s">
        <v>18</v>
      </c>
    </row>
    <row r="36" spans="1:33" x14ac:dyDescent="0.25">
      <c r="A36" s="2" t="s">
        <v>24</v>
      </c>
      <c r="B36" s="3">
        <v>1</v>
      </c>
      <c r="C36" s="16">
        <v>17</v>
      </c>
      <c r="D36" s="13"/>
      <c r="E36" s="17">
        <v>15</v>
      </c>
      <c r="F36" s="16">
        <v>5</v>
      </c>
      <c r="G36" s="13"/>
      <c r="H36" s="17">
        <v>3</v>
      </c>
      <c r="I36" s="16">
        <v>10</v>
      </c>
      <c r="J36" s="13"/>
      <c r="K36" s="17">
        <v>13</v>
      </c>
      <c r="L36" s="16">
        <v>13.5</v>
      </c>
      <c r="M36" s="13"/>
      <c r="N36" s="17">
        <v>14</v>
      </c>
      <c r="O36" s="17" t="s">
        <v>31</v>
      </c>
      <c r="P36" s="16">
        <v>18.5</v>
      </c>
      <c r="Q36" s="13"/>
      <c r="R36" s="17">
        <v>17</v>
      </c>
      <c r="S36" s="17">
        <v>3</v>
      </c>
      <c r="T36" s="17">
        <v>13.75</v>
      </c>
      <c r="U36" s="17">
        <v>5</v>
      </c>
      <c r="V36" s="17">
        <v>18.5</v>
      </c>
      <c r="W36" s="17">
        <v>74.324324324324323</v>
      </c>
      <c r="X36" s="10">
        <v>27.027027027027028</v>
      </c>
      <c r="Z36" s="10">
        <f>SUM(L36/P36)*100</f>
        <v>72.972972972972968</v>
      </c>
      <c r="AA36" s="13"/>
      <c r="AB36" s="15">
        <f t="shared" ref="AB36:AB44" si="26">SUM(N36/R36)*100</f>
        <v>82.35294117647058</v>
      </c>
      <c r="AC36" s="15">
        <f>_xlfn.STDEV.P(Z36:AB36)</f>
        <v>4.6899841017488058</v>
      </c>
      <c r="AD36" s="10">
        <f>SUM(F36/P36)*100</f>
        <v>27.027027027027028</v>
      </c>
      <c r="AE36" s="13"/>
      <c r="AF36" s="15">
        <f t="shared" ref="AF36:AF44" si="27">SUM(H36/R36)*100</f>
        <v>17.647058823529413</v>
      </c>
      <c r="AG36" s="10">
        <f>_xlfn.STDEV.P(AD36:AF36)</f>
        <v>4.6899841017488182</v>
      </c>
    </row>
    <row r="37" spans="1:33" x14ac:dyDescent="0.25">
      <c r="B37" s="3">
        <v>2</v>
      </c>
      <c r="C37" s="16">
        <v>13</v>
      </c>
      <c r="D37" s="16">
        <v>44</v>
      </c>
      <c r="E37" s="17">
        <v>1</v>
      </c>
      <c r="F37" s="16">
        <v>3</v>
      </c>
      <c r="G37" s="16">
        <v>26</v>
      </c>
      <c r="H37" s="17">
        <v>7</v>
      </c>
      <c r="I37" s="16">
        <v>11</v>
      </c>
      <c r="J37" s="16">
        <v>62</v>
      </c>
      <c r="K37" s="17">
        <v>2</v>
      </c>
      <c r="L37" s="16">
        <v>12</v>
      </c>
      <c r="M37" s="16">
        <v>53</v>
      </c>
      <c r="N37" s="17">
        <v>1.5</v>
      </c>
      <c r="O37" s="17" t="s">
        <v>31</v>
      </c>
      <c r="P37" s="16">
        <v>15</v>
      </c>
      <c r="Q37" s="16">
        <v>79</v>
      </c>
      <c r="R37" s="17">
        <v>8.5</v>
      </c>
      <c r="S37" s="17">
        <v>3</v>
      </c>
      <c r="T37" s="17">
        <v>22.166666666666668</v>
      </c>
      <c r="U37" s="17">
        <v>12</v>
      </c>
      <c r="V37" s="17">
        <v>34.166666666666664</v>
      </c>
      <c r="W37" s="17">
        <v>64.878048780487816</v>
      </c>
      <c r="X37" s="10">
        <v>35.121951219512198</v>
      </c>
      <c r="Z37" s="10">
        <f t="shared" ref="Z37:Z44" si="28">SUM(L37/P37)*100</f>
        <v>80</v>
      </c>
      <c r="AA37" s="10">
        <f t="shared" ref="AA36:AA44" si="29">SUM(M37/Q37)*100</f>
        <v>67.088607594936718</v>
      </c>
      <c r="AB37" s="17">
        <f t="shared" si="26"/>
        <v>17.647058823529413</v>
      </c>
      <c r="AC37" s="17">
        <f t="shared" ref="AC37:AC44" si="30">_xlfn.STDEV.P(Z37:AB37)</f>
        <v>26.872249362305542</v>
      </c>
      <c r="AD37" s="10">
        <f t="shared" ref="AD37:AD44" si="31">SUM(F37/P37)*100</f>
        <v>20</v>
      </c>
      <c r="AE37" s="10">
        <f t="shared" ref="AE36:AE44" si="32">SUM(G37/Q37)*100</f>
        <v>32.911392405063289</v>
      </c>
      <c r="AF37" s="17">
        <f t="shared" si="27"/>
        <v>82.35294117647058</v>
      </c>
      <c r="AG37" s="10">
        <f t="shared" ref="AG37:AG44" si="33">_xlfn.STDEV.P(AD37:AF37)</f>
        <v>26.872249362305535</v>
      </c>
    </row>
    <row r="38" spans="1:33" x14ac:dyDescent="0.25">
      <c r="B38" s="3">
        <v>3</v>
      </c>
      <c r="C38" s="16">
        <v>4</v>
      </c>
      <c r="D38" s="16">
        <v>18</v>
      </c>
      <c r="E38" s="17">
        <v>9</v>
      </c>
      <c r="F38" s="16">
        <v>2</v>
      </c>
      <c r="G38" s="16">
        <v>13</v>
      </c>
      <c r="H38" s="17">
        <v>1</v>
      </c>
      <c r="I38" s="16">
        <v>2</v>
      </c>
      <c r="J38" s="16">
        <v>17</v>
      </c>
      <c r="K38" s="17">
        <v>7</v>
      </c>
      <c r="L38" s="16">
        <v>3</v>
      </c>
      <c r="M38" s="16">
        <v>17.5</v>
      </c>
      <c r="N38" s="17">
        <v>8</v>
      </c>
      <c r="O38" s="17" t="s">
        <v>31</v>
      </c>
      <c r="P38" s="16">
        <v>5</v>
      </c>
      <c r="Q38" s="16">
        <v>30.5</v>
      </c>
      <c r="R38" s="17">
        <v>9</v>
      </c>
      <c r="S38" s="17">
        <v>3</v>
      </c>
      <c r="T38" s="17">
        <v>9.5</v>
      </c>
      <c r="U38" s="17">
        <v>5.333333333333333</v>
      </c>
      <c r="V38" s="17">
        <v>14.833333333333334</v>
      </c>
      <c r="W38" s="17">
        <v>64.044943820224717</v>
      </c>
      <c r="X38" s="10">
        <v>35.955056179775283</v>
      </c>
      <c r="Z38" s="10">
        <f t="shared" si="28"/>
        <v>60</v>
      </c>
      <c r="AA38" s="10">
        <f t="shared" si="29"/>
        <v>57.377049180327866</v>
      </c>
      <c r="AB38" s="17">
        <f t="shared" si="26"/>
        <v>88.888888888888886</v>
      </c>
      <c r="AC38" s="17">
        <f t="shared" si="30"/>
        <v>14.276802528947387</v>
      </c>
      <c r="AD38" s="10">
        <f t="shared" si="31"/>
        <v>40</v>
      </c>
      <c r="AE38" s="10">
        <f t="shared" si="32"/>
        <v>42.622950819672127</v>
      </c>
      <c r="AF38" s="17">
        <f t="shared" si="27"/>
        <v>11.111111111111111</v>
      </c>
      <c r="AG38" s="10">
        <f t="shared" si="33"/>
        <v>14.276802528947401</v>
      </c>
    </row>
    <row r="39" spans="1:33" x14ac:dyDescent="0.25">
      <c r="B39" s="3">
        <v>4</v>
      </c>
      <c r="C39" s="16">
        <v>4</v>
      </c>
      <c r="D39" s="16">
        <v>9</v>
      </c>
      <c r="E39" s="17">
        <v>6</v>
      </c>
      <c r="F39" s="16">
        <v>5</v>
      </c>
      <c r="G39" s="16">
        <v>7</v>
      </c>
      <c r="H39" s="17">
        <v>5</v>
      </c>
      <c r="I39" s="16">
        <v>4</v>
      </c>
      <c r="J39" s="16">
        <v>5</v>
      </c>
      <c r="K39" s="17">
        <v>5</v>
      </c>
      <c r="L39" s="16">
        <v>4</v>
      </c>
      <c r="M39" s="16">
        <v>7</v>
      </c>
      <c r="N39" s="17">
        <v>5.5</v>
      </c>
      <c r="O39" s="17" t="s">
        <v>31</v>
      </c>
      <c r="P39" s="16">
        <v>9</v>
      </c>
      <c r="Q39" s="16">
        <v>14</v>
      </c>
      <c r="R39" s="17">
        <v>10.5</v>
      </c>
      <c r="S39" s="17">
        <v>3</v>
      </c>
      <c r="T39" s="17">
        <v>5.5</v>
      </c>
      <c r="U39" s="17">
        <v>5.666666666666667</v>
      </c>
      <c r="V39" s="17">
        <v>11.166666666666666</v>
      </c>
      <c r="W39" s="17">
        <v>49.253731343283583</v>
      </c>
      <c r="X39" s="10">
        <v>50.746268656716417</v>
      </c>
      <c r="Z39" s="10">
        <f t="shared" si="28"/>
        <v>44.444444444444443</v>
      </c>
      <c r="AA39" s="10">
        <f t="shared" si="29"/>
        <v>50</v>
      </c>
      <c r="AB39" s="17">
        <f t="shared" si="26"/>
        <v>52.380952380952387</v>
      </c>
      <c r="AC39" s="17">
        <f t="shared" si="30"/>
        <v>3.3253452618985571</v>
      </c>
      <c r="AD39" s="10">
        <f t="shared" si="31"/>
        <v>55.555555555555557</v>
      </c>
      <c r="AE39" s="10">
        <f t="shared" si="32"/>
        <v>50</v>
      </c>
      <c r="AF39" s="17">
        <f t="shared" si="27"/>
        <v>47.619047619047613</v>
      </c>
      <c r="AG39" s="10">
        <f t="shared" si="33"/>
        <v>3.3253452618985571</v>
      </c>
    </row>
    <row r="40" spans="1:33" x14ac:dyDescent="0.25">
      <c r="B40" s="3">
        <v>5</v>
      </c>
      <c r="C40" s="13"/>
      <c r="D40" s="16">
        <v>21</v>
      </c>
      <c r="E40" s="17">
        <v>10</v>
      </c>
      <c r="F40" s="13"/>
      <c r="G40" s="16">
        <v>22</v>
      </c>
      <c r="H40" s="17">
        <v>3</v>
      </c>
      <c r="I40" s="13"/>
      <c r="J40" s="16">
        <v>13</v>
      </c>
      <c r="K40" s="17">
        <v>11</v>
      </c>
      <c r="L40" s="13"/>
      <c r="M40" s="16">
        <v>17</v>
      </c>
      <c r="N40" s="17">
        <v>10.5</v>
      </c>
      <c r="O40" s="18" t="s">
        <v>32</v>
      </c>
      <c r="P40" s="13"/>
      <c r="Q40" s="16">
        <v>39</v>
      </c>
      <c r="R40" s="17">
        <v>13.5</v>
      </c>
      <c r="S40" s="17">
        <v>3</v>
      </c>
      <c r="T40" s="17">
        <v>13.75</v>
      </c>
      <c r="U40" s="17">
        <v>12.5</v>
      </c>
      <c r="V40" s="17">
        <v>26.25</v>
      </c>
      <c r="W40" s="17">
        <v>52.380952380952387</v>
      </c>
      <c r="X40" s="10">
        <v>47.619047619047613</v>
      </c>
      <c r="Z40" s="13"/>
      <c r="AA40" s="10">
        <f t="shared" si="29"/>
        <v>43.589743589743591</v>
      </c>
      <c r="AB40" s="17">
        <f t="shared" si="26"/>
        <v>77.777777777777786</v>
      </c>
      <c r="AC40" s="17">
        <f t="shared" si="30"/>
        <v>17.094017094017087</v>
      </c>
      <c r="AD40" s="13"/>
      <c r="AE40" s="10">
        <f t="shared" si="32"/>
        <v>56.410256410256409</v>
      </c>
      <c r="AF40" s="17">
        <f t="shared" si="27"/>
        <v>22.222222222222221</v>
      </c>
      <c r="AG40" s="10">
        <f t="shared" si="33"/>
        <v>17.094017094017087</v>
      </c>
    </row>
    <row r="41" spans="1:33" x14ac:dyDescent="0.25">
      <c r="B41" s="3">
        <v>6</v>
      </c>
      <c r="C41" s="13"/>
      <c r="D41" s="16">
        <v>3</v>
      </c>
      <c r="E41" s="17">
        <v>3</v>
      </c>
      <c r="F41" s="13"/>
      <c r="G41" s="16">
        <v>1</v>
      </c>
      <c r="H41" s="17">
        <v>3</v>
      </c>
      <c r="I41" s="13"/>
      <c r="J41" s="16">
        <v>1</v>
      </c>
      <c r="K41" s="17">
        <v>3</v>
      </c>
      <c r="L41" s="13"/>
      <c r="M41" s="16">
        <v>2</v>
      </c>
      <c r="N41" s="17">
        <v>3</v>
      </c>
      <c r="O41" s="17" t="s">
        <v>31</v>
      </c>
      <c r="P41" s="13"/>
      <c r="Q41" s="16">
        <v>3</v>
      </c>
      <c r="R41" s="17">
        <v>6</v>
      </c>
      <c r="S41" s="17">
        <v>3</v>
      </c>
      <c r="T41" s="17">
        <v>2.5</v>
      </c>
      <c r="U41" s="17">
        <v>2</v>
      </c>
      <c r="V41" s="17">
        <v>4.5</v>
      </c>
      <c r="W41" s="17">
        <v>55.555555555555557</v>
      </c>
      <c r="X41" s="10">
        <v>44.444444444444443</v>
      </c>
      <c r="Z41" s="13"/>
      <c r="AA41" s="10">
        <f t="shared" si="29"/>
        <v>66.666666666666657</v>
      </c>
      <c r="AB41" s="17">
        <f t="shared" si="26"/>
        <v>50</v>
      </c>
      <c r="AC41" s="17">
        <f t="shared" si="30"/>
        <v>8.3333333333333268</v>
      </c>
      <c r="AD41" s="13"/>
      <c r="AE41" s="10">
        <f t="shared" si="32"/>
        <v>33.333333333333329</v>
      </c>
      <c r="AF41" s="17">
        <f t="shared" si="27"/>
        <v>50</v>
      </c>
      <c r="AG41" s="10">
        <f t="shared" si="33"/>
        <v>8.333333333333341</v>
      </c>
    </row>
    <row r="42" spans="1:33" x14ac:dyDescent="0.25">
      <c r="B42" s="3">
        <v>7</v>
      </c>
      <c r="C42" s="16">
        <v>1</v>
      </c>
      <c r="D42" s="16">
        <v>6</v>
      </c>
      <c r="E42" s="17">
        <v>6</v>
      </c>
      <c r="F42" s="16">
        <v>6</v>
      </c>
      <c r="G42" s="16">
        <v>9</v>
      </c>
      <c r="H42" s="17">
        <v>4</v>
      </c>
      <c r="I42" s="16">
        <v>3</v>
      </c>
      <c r="J42" s="16">
        <v>6</v>
      </c>
      <c r="K42" s="17">
        <v>6</v>
      </c>
      <c r="L42" s="16">
        <v>2</v>
      </c>
      <c r="M42" s="16">
        <v>6</v>
      </c>
      <c r="N42" s="17">
        <v>6</v>
      </c>
      <c r="O42" s="18" t="s">
        <v>32</v>
      </c>
      <c r="P42" s="16">
        <v>8</v>
      </c>
      <c r="Q42" s="16">
        <v>15</v>
      </c>
      <c r="R42" s="17">
        <v>10</v>
      </c>
      <c r="S42" s="17">
        <v>3</v>
      </c>
      <c r="T42" s="17">
        <v>4.666666666666667</v>
      </c>
      <c r="U42" s="17">
        <v>6.333333333333333</v>
      </c>
      <c r="V42" s="17">
        <v>11</v>
      </c>
      <c r="W42" s="17">
        <v>42.424242424242422</v>
      </c>
      <c r="X42" s="10">
        <v>57.575757575757571</v>
      </c>
      <c r="Z42" s="10">
        <f t="shared" si="28"/>
        <v>25</v>
      </c>
      <c r="AA42" s="10">
        <f t="shared" si="29"/>
        <v>40</v>
      </c>
      <c r="AB42" s="17">
        <f t="shared" si="26"/>
        <v>60</v>
      </c>
      <c r="AC42" s="17">
        <f t="shared" si="30"/>
        <v>14.337208778404378</v>
      </c>
      <c r="AD42" s="10">
        <f t="shared" si="31"/>
        <v>75</v>
      </c>
      <c r="AE42" s="10">
        <f t="shared" si="32"/>
        <v>60</v>
      </c>
      <c r="AF42" s="17">
        <f t="shared" si="27"/>
        <v>40</v>
      </c>
      <c r="AG42" s="10">
        <f t="shared" si="33"/>
        <v>14.337208778404378</v>
      </c>
    </row>
    <row r="43" spans="1:33" x14ac:dyDescent="0.25">
      <c r="B43" s="3">
        <v>10</v>
      </c>
      <c r="C43" s="16">
        <v>3</v>
      </c>
      <c r="D43" s="16">
        <v>4</v>
      </c>
      <c r="E43" s="17">
        <v>1</v>
      </c>
      <c r="F43" s="16">
        <v>2</v>
      </c>
      <c r="G43" s="16">
        <v>4</v>
      </c>
      <c r="H43" s="17">
        <v>3</v>
      </c>
      <c r="I43" s="16">
        <v>4</v>
      </c>
      <c r="J43" s="16">
        <v>5</v>
      </c>
      <c r="K43" s="17">
        <v>2</v>
      </c>
      <c r="L43" s="16">
        <v>3.5</v>
      </c>
      <c r="M43" s="16">
        <v>4.5</v>
      </c>
      <c r="N43" s="17">
        <v>1.5</v>
      </c>
      <c r="O43" s="17" t="s">
        <v>31</v>
      </c>
      <c r="P43" s="16">
        <v>5.5</v>
      </c>
      <c r="Q43" s="16">
        <v>8.5</v>
      </c>
      <c r="R43" s="17">
        <v>4.5</v>
      </c>
      <c r="S43" s="17">
        <v>3</v>
      </c>
      <c r="T43" s="17">
        <v>3.1666666666666665</v>
      </c>
      <c r="U43" s="17">
        <v>3</v>
      </c>
      <c r="V43" s="17">
        <v>6.166666666666667</v>
      </c>
      <c r="W43" s="17">
        <v>51.351351351351347</v>
      </c>
      <c r="X43" s="10">
        <v>48.648648648648646</v>
      </c>
      <c r="Z43" s="10">
        <f t="shared" si="28"/>
        <v>63.636363636363633</v>
      </c>
      <c r="AA43" s="10">
        <f t="shared" si="29"/>
        <v>52.941176470588239</v>
      </c>
      <c r="AB43" s="17">
        <f t="shared" si="26"/>
        <v>33.333333333333329</v>
      </c>
      <c r="AC43" s="17">
        <f t="shared" si="30"/>
        <v>12.548254356472299</v>
      </c>
      <c r="AD43" s="10">
        <f t="shared" si="31"/>
        <v>36.363636363636367</v>
      </c>
      <c r="AE43" s="10">
        <f t="shared" si="32"/>
        <v>47.058823529411761</v>
      </c>
      <c r="AF43" s="17">
        <f t="shared" si="27"/>
        <v>66.666666666666657</v>
      </c>
      <c r="AG43" s="10">
        <f t="shared" si="33"/>
        <v>12.548254356472315</v>
      </c>
    </row>
    <row r="44" spans="1:33" x14ac:dyDescent="0.25">
      <c r="B44" s="3">
        <v>14</v>
      </c>
      <c r="C44" s="16">
        <v>9</v>
      </c>
      <c r="D44" s="16">
        <v>7</v>
      </c>
      <c r="E44" s="17">
        <v>2</v>
      </c>
      <c r="F44" s="16">
        <v>17</v>
      </c>
      <c r="G44" s="16">
        <v>10</v>
      </c>
      <c r="H44" s="17">
        <v>2</v>
      </c>
      <c r="I44" s="16">
        <v>8</v>
      </c>
      <c r="J44" s="16">
        <v>10</v>
      </c>
      <c r="K44" s="17">
        <v>2</v>
      </c>
      <c r="L44" s="16">
        <v>8.5</v>
      </c>
      <c r="M44" s="16">
        <v>8.5</v>
      </c>
      <c r="N44" s="17">
        <v>2</v>
      </c>
      <c r="O44" s="17" t="s">
        <v>31</v>
      </c>
      <c r="P44" s="16">
        <v>25.5</v>
      </c>
      <c r="Q44" s="16">
        <v>18.5</v>
      </c>
      <c r="R44" s="17">
        <v>4</v>
      </c>
      <c r="S44" s="17">
        <v>2</v>
      </c>
      <c r="T44" s="17">
        <v>6.333333333333333</v>
      </c>
      <c r="U44" s="17">
        <v>9.6666666666666661</v>
      </c>
      <c r="V44" s="17">
        <v>16</v>
      </c>
      <c r="W44" s="17">
        <v>39.583333333333329</v>
      </c>
      <c r="X44" s="10">
        <v>60.416666666666664</v>
      </c>
      <c r="Z44" s="10">
        <f t="shared" si="28"/>
        <v>33.333333333333329</v>
      </c>
      <c r="AA44" s="10">
        <f t="shared" si="29"/>
        <v>45.945945945945951</v>
      </c>
      <c r="AB44" s="17">
        <f t="shared" si="26"/>
        <v>50</v>
      </c>
      <c r="AC44" s="17">
        <f t="shared" si="30"/>
        <v>7.096878257114998</v>
      </c>
      <c r="AD44" s="10">
        <f t="shared" si="31"/>
        <v>66.666666666666657</v>
      </c>
      <c r="AE44" s="10">
        <f t="shared" si="32"/>
        <v>54.054054054054056</v>
      </c>
      <c r="AF44" s="17">
        <f t="shared" si="27"/>
        <v>50</v>
      </c>
      <c r="AG44" s="10">
        <f t="shared" si="33"/>
        <v>7.0968782571149696</v>
      </c>
    </row>
    <row r="45" spans="1:33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33" x14ac:dyDescent="0.25">
      <c r="A46" s="1" t="s">
        <v>25</v>
      </c>
      <c r="B46" s="5" t="s">
        <v>0</v>
      </c>
      <c r="C46" s="6" t="s">
        <v>1</v>
      </c>
      <c r="D46" s="6"/>
      <c r="E46" s="7"/>
      <c r="F46" s="6" t="s">
        <v>2</v>
      </c>
      <c r="G46" s="6"/>
      <c r="H46" s="7"/>
      <c r="I46" s="6" t="s">
        <v>3</v>
      </c>
      <c r="J46" s="6"/>
      <c r="K46" s="7"/>
      <c r="L46" s="6" t="s">
        <v>4</v>
      </c>
      <c r="M46" s="6"/>
      <c r="N46" s="7"/>
      <c r="O46" s="5" t="s">
        <v>5</v>
      </c>
      <c r="P46" s="6" t="s">
        <v>6</v>
      </c>
      <c r="Q46" s="6"/>
      <c r="R46" s="7"/>
      <c r="S46" s="5" t="s">
        <v>7</v>
      </c>
      <c r="T46" s="5" t="s">
        <v>8</v>
      </c>
      <c r="U46" s="5" t="s">
        <v>9</v>
      </c>
      <c r="V46" s="5" t="s">
        <v>10</v>
      </c>
      <c r="W46" s="5" t="s">
        <v>11</v>
      </c>
      <c r="X46" s="8" t="s">
        <v>12</v>
      </c>
      <c r="Y46" s="4"/>
      <c r="Z46" s="6" t="s">
        <v>15</v>
      </c>
      <c r="AA46" s="6"/>
      <c r="AB46" s="7"/>
      <c r="AC46" s="5" t="s">
        <v>16</v>
      </c>
      <c r="AD46" s="6" t="s">
        <v>17</v>
      </c>
      <c r="AE46" s="6"/>
      <c r="AF46" s="7"/>
      <c r="AG46" s="8" t="s">
        <v>18</v>
      </c>
    </row>
    <row r="47" spans="1:33" x14ac:dyDescent="0.25">
      <c r="A47" s="2" t="s">
        <v>26</v>
      </c>
      <c r="B47" s="3">
        <v>1</v>
      </c>
      <c r="C47" s="16">
        <v>4</v>
      </c>
      <c r="D47" s="16">
        <v>1</v>
      </c>
      <c r="E47" s="17">
        <v>2</v>
      </c>
      <c r="F47" s="16">
        <v>6</v>
      </c>
      <c r="G47" s="16">
        <v>3</v>
      </c>
      <c r="H47" s="17">
        <v>1</v>
      </c>
      <c r="I47" s="16">
        <v>4</v>
      </c>
      <c r="J47" s="16">
        <v>1</v>
      </c>
      <c r="K47" s="17">
        <v>1</v>
      </c>
      <c r="L47" s="16">
        <v>4</v>
      </c>
      <c r="M47" s="16">
        <v>1</v>
      </c>
      <c r="N47" s="17">
        <v>1.5</v>
      </c>
      <c r="O47" s="17" t="s">
        <v>31</v>
      </c>
      <c r="P47" s="16">
        <v>10</v>
      </c>
      <c r="Q47" s="16">
        <v>4</v>
      </c>
      <c r="R47" s="17">
        <v>2.5</v>
      </c>
      <c r="S47" s="17">
        <v>3</v>
      </c>
      <c r="T47" s="17">
        <v>2.1666666666666665</v>
      </c>
      <c r="U47" s="17">
        <v>3.3333333333333335</v>
      </c>
      <c r="V47" s="17">
        <v>5.5</v>
      </c>
      <c r="W47" s="17">
        <v>39.393939393939391</v>
      </c>
      <c r="X47" s="10">
        <v>60.606060606060609</v>
      </c>
      <c r="Z47" s="10">
        <f>SUM(L47/P47)*100</f>
        <v>40</v>
      </c>
      <c r="AA47" s="10">
        <f t="shared" ref="AA47:AA55" si="34">SUM(M47/Q47)*100</f>
        <v>25</v>
      </c>
      <c r="AB47" s="15">
        <f t="shared" ref="AB47:AB55" si="35">SUM(N47/R47)*100</f>
        <v>60</v>
      </c>
      <c r="AC47" s="15">
        <f>_xlfn.STDEV.P(Z47:AB47)</f>
        <v>14.337208778404378</v>
      </c>
      <c r="AD47" s="10">
        <f>SUM(F47/P47)*100</f>
        <v>60</v>
      </c>
      <c r="AE47" s="10">
        <f t="shared" ref="AE47:AE55" si="36">SUM(G47/Q47)*100</f>
        <v>75</v>
      </c>
      <c r="AF47" s="15">
        <f t="shared" ref="AF47:AF55" si="37">SUM(H47/R47)*100</f>
        <v>40</v>
      </c>
      <c r="AG47" s="10">
        <f>_xlfn.STDEV.P(AD47:AF47)</f>
        <v>14.337208778404378</v>
      </c>
    </row>
    <row r="48" spans="1:33" x14ac:dyDescent="0.25">
      <c r="B48" s="3">
        <v>2</v>
      </c>
      <c r="C48" s="16">
        <v>6</v>
      </c>
      <c r="D48" s="16">
        <v>23</v>
      </c>
      <c r="E48" s="17">
        <v>9</v>
      </c>
      <c r="F48" s="16">
        <v>1</v>
      </c>
      <c r="G48" s="16">
        <v>41</v>
      </c>
      <c r="H48" s="17">
        <v>3</v>
      </c>
      <c r="I48" s="16">
        <v>2</v>
      </c>
      <c r="J48" s="16">
        <v>15</v>
      </c>
      <c r="K48" s="17">
        <v>7</v>
      </c>
      <c r="L48" s="16">
        <v>4</v>
      </c>
      <c r="M48" s="16">
        <v>19</v>
      </c>
      <c r="N48" s="17">
        <v>8</v>
      </c>
      <c r="O48" s="17" t="s">
        <v>31</v>
      </c>
      <c r="P48" s="16">
        <v>5</v>
      </c>
      <c r="Q48" s="16">
        <v>60</v>
      </c>
      <c r="R48" s="17">
        <v>11</v>
      </c>
      <c r="S48" s="17">
        <v>3</v>
      </c>
      <c r="T48" s="17">
        <v>10.333333333333334</v>
      </c>
      <c r="U48" s="17">
        <v>15</v>
      </c>
      <c r="V48" s="17">
        <v>25.333333333333332</v>
      </c>
      <c r="W48" s="17">
        <v>40.789473684210535</v>
      </c>
      <c r="X48" s="10">
        <v>59.21052631578948</v>
      </c>
      <c r="Z48" s="10">
        <f t="shared" ref="Z48:Z55" si="38">SUM(L48/P48)*100</f>
        <v>80</v>
      </c>
      <c r="AA48" s="10">
        <f t="shared" si="34"/>
        <v>31.666666666666664</v>
      </c>
      <c r="AB48" s="17">
        <f t="shared" si="35"/>
        <v>72.727272727272734</v>
      </c>
      <c r="AC48" s="17">
        <f t="shared" ref="AC48:AC55" si="39">_xlfn.STDEV.P(Z48:AB48)</f>
        <v>21.278515620636046</v>
      </c>
      <c r="AD48" s="10">
        <f t="shared" ref="AD48:AD55" si="40">SUM(F48/P48)*100</f>
        <v>20</v>
      </c>
      <c r="AE48" s="10">
        <f t="shared" si="36"/>
        <v>68.333333333333329</v>
      </c>
      <c r="AF48" s="17">
        <f t="shared" si="37"/>
        <v>27.27272727272727</v>
      </c>
      <c r="AG48" s="10">
        <f t="shared" ref="AG48:AG55" si="41">_xlfn.STDEV.P(AD48:AF48)</f>
        <v>21.278515620636025</v>
      </c>
    </row>
    <row r="49" spans="1:33" x14ac:dyDescent="0.25">
      <c r="B49" s="3">
        <v>3</v>
      </c>
      <c r="C49" s="16">
        <v>6</v>
      </c>
      <c r="D49" s="16">
        <v>1</v>
      </c>
      <c r="E49" s="17">
        <v>5</v>
      </c>
      <c r="F49" s="16">
        <v>19</v>
      </c>
      <c r="G49" s="16">
        <v>1</v>
      </c>
      <c r="H49" s="17">
        <v>3</v>
      </c>
      <c r="I49" s="16">
        <v>6</v>
      </c>
      <c r="J49" s="16">
        <v>1</v>
      </c>
      <c r="K49" s="17">
        <v>5</v>
      </c>
      <c r="L49" s="16">
        <v>6</v>
      </c>
      <c r="M49" s="16">
        <v>1</v>
      </c>
      <c r="N49" s="17">
        <v>5</v>
      </c>
      <c r="O49" s="17" t="s">
        <v>31</v>
      </c>
      <c r="P49" s="16">
        <v>25</v>
      </c>
      <c r="Q49" s="16">
        <v>2</v>
      </c>
      <c r="R49" s="17">
        <v>8</v>
      </c>
      <c r="S49" s="17">
        <v>3</v>
      </c>
      <c r="T49" s="17">
        <v>4</v>
      </c>
      <c r="U49" s="17">
        <v>7.666666666666667</v>
      </c>
      <c r="V49" s="17">
        <v>11.666666666666666</v>
      </c>
      <c r="W49" s="17">
        <v>34.285714285714285</v>
      </c>
      <c r="X49" s="10">
        <v>65.714285714285722</v>
      </c>
      <c r="Z49" s="10">
        <f t="shared" si="38"/>
        <v>24</v>
      </c>
      <c r="AA49" s="10">
        <f t="shared" si="34"/>
        <v>50</v>
      </c>
      <c r="AB49" s="17">
        <f t="shared" si="35"/>
        <v>62.5</v>
      </c>
      <c r="AC49" s="17">
        <f t="shared" si="39"/>
        <v>16.036416889899897</v>
      </c>
      <c r="AD49" s="10">
        <f t="shared" si="40"/>
        <v>76</v>
      </c>
      <c r="AE49" s="10">
        <f t="shared" si="36"/>
        <v>50</v>
      </c>
      <c r="AF49" s="17">
        <f t="shared" si="37"/>
        <v>37.5</v>
      </c>
      <c r="AG49" s="10">
        <f t="shared" si="41"/>
        <v>16.036416889899897</v>
      </c>
    </row>
    <row r="50" spans="1:33" x14ac:dyDescent="0.25">
      <c r="B50" s="3">
        <v>4</v>
      </c>
      <c r="C50" s="16">
        <v>5</v>
      </c>
      <c r="D50" s="16">
        <v>2</v>
      </c>
      <c r="E50" s="17">
        <v>2</v>
      </c>
      <c r="F50" s="16">
        <v>2</v>
      </c>
      <c r="G50" s="16">
        <v>2</v>
      </c>
      <c r="H50" s="17">
        <v>14</v>
      </c>
      <c r="I50" s="16">
        <v>1</v>
      </c>
      <c r="J50" s="16">
        <v>2</v>
      </c>
      <c r="K50" s="17">
        <v>5</v>
      </c>
      <c r="L50" s="16">
        <v>3</v>
      </c>
      <c r="M50" s="16">
        <v>2</v>
      </c>
      <c r="N50" s="17">
        <v>3.5</v>
      </c>
      <c r="O50" s="17" t="s">
        <v>31</v>
      </c>
      <c r="P50" s="16">
        <v>5</v>
      </c>
      <c r="Q50" s="16">
        <v>4</v>
      </c>
      <c r="R50" s="17">
        <v>17.5</v>
      </c>
      <c r="S50" s="17">
        <v>3</v>
      </c>
      <c r="T50" s="17">
        <v>2.8333333333333335</v>
      </c>
      <c r="U50" s="17">
        <v>6</v>
      </c>
      <c r="V50" s="17">
        <v>8.8333333333333339</v>
      </c>
      <c r="W50" s="17">
        <v>32.075471698113205</v>
      </c>
      <c r="X50" s="10">
        <v>67.924528301886795</v>
      </c>
      <c r="Z50" s="10">
        <f t="shared" si="38"/>
        <v>60</v>
      </c>
      <c r="AA50" s="10">
        <f t="shared" si="34"/>
        <v>50</v>
      </c>
      <c r="AB50" s="17">
        <f t="shared" si="35"/>
        <v>20</v>
      </c>
      <c r="AC50" s="17">
        <f t="shared" si="39"/>
        <v>16.996731711975951</v>
      </c>
      <c r="AD50" s="10">
        <f t="shared" si="40"/>
        <v>40</v>
      </c>
      <c r="AE50" s="10">
        <f t="shared" si="36"/>
        <v>50</v>
      </c>
      <c r="AF50" s="17">
        <f t="shared" si="37"/>
        <v>80</v>
      </c>
      <c r="AG50" s="10">
        <f t="shared" si="41"/>
        <v>16.996731711975951</v>
      </c>
    </row>
    <row r="51" spans="1:33" x14ac:dyDescent="0.25">
      <c r="B51" s="3">
        <v>5</v>
      </c>
      <c r="C51" s="16">
        <v>6</v>
      </c>
      <c r="D51" s="16">
        <v>1</v>
      </c>
      <c r="E51" s="17">
        <v>7</v>
      </c>
      <c r="F51" s="16">
        <v>4</v>
      </c>
      <c r="G51" s="16">
        <v>1</v>
      </c>
      <c r="H51" s="17">
        <v>32</v>
      </c>
      <c r="I51" s="16">
        <v>2</v>
      </c>
      <c r="J51" s="16">
        <v>1</v>
      </c>
      <c r="K51" s="17">
        <v>8</v>
      </c>
      <c r="L51" s="16">
        <v>4</v>
      </c>
      <c r="M51" s="16">
        <v>1</v>
      </c>
      <c r="N51" s="17">
        <v>7.5</v>
      </c>
      <c r="O51" s="18" t="s">
        <v>32</v>
      </c>
      <c r="P51" s="16">
        <v>8</v>
      </c>
      <c r="Q51" s="16">
        <v>2</v>
      </c>
      <c r="R51" s="17">
        <v>39.5</v>
      </c>
      <c r="S51" s="17">
        <v>3</v>
      </c>
      <c r="T51" s="17">
        <v>4.166666666666667</v>
      </c>
      <c r="U51" s="17">
        <v>12.333333333333334</v>
      </c>
      <c r="V51" s="17">
        <v>16.5</v>
      </c>
      <c r="W51" s="17">
        <v>25.252525252525253</v>
      </c>
      <c r="X51" s="10">
        <v>74.747474747474755</v>
      </c>
      <c r="Z51" s="10">
        <f t="shared" si="38"/>
        <v>50</v>
      </c>
      <c r="AA51" s="10">
        <f t="shared" si="34"/>
        <v>50</v>
      </c>
      <c r="AB51" s="17">
        <f t="shared" si="35"/>
        <v>18.9873417721519</v>
      </c>
      <c r="AC51" s="17">
        <f t="shared" si="39"/>
        <v>14.619507290354781</v>
      </c>
      <c r="AD51" s="10">
        <f t="shared" si="40"/>
        <v>50</v>
      </c>
      <c r="AE51" s="10">
        <f t="shared" si="36"/>
        <v>50</v>
      </c>
      <c r="AF51" s="17">
        <f t="shared" si="37"/>
        <v>81.012658227848107</v>
      </c>
      <c r="AG51" s="10">
        <f t="shared" si="41"/>
        <v>14.619507290354788</v>
      </c>
    </row>
    <row r="52" spans="1:33" x14ac:dyDescent="0.25">
      <c r="B52" s="3">
        <v>6</v>
      </c>
      <c r="C52" s="16">
        <v>3</v>
      </c>
      <c r="D52" s="16">
        <v>2</v>
      </c>
      <c r="E52" s="17">
        <v>2</v>
      </c>
      <c r="F52" s="16">
        <v>5</v>
      </c>
      <c r="G52" s="16">
        <v>4</v>
      </c>
      <c r="H52" s="17">
        <v>1</v>
      </c>
      <c r="I52" s="16">
        <v>2</v>
      </c>
      <c r="J52" s="16">
        <v>1</v>
      </c>
      <c r="K52" s="17">
        <v>3</v>
      </c>
      <c r="L52" s="16">
        <v>2.5</v>
      </c>
      <c r="M52" s="16">
        <v>1.5</v>
      </c>
      <c r="N52" s="17">
        <v>2.5</v>
      </c>
      <c r="O52" s="17" t="s">
        <v>31</v>
      </c>
      <c r="P52" s="16">
        <v>7.5</v>
      </c>
      <c r="Q52" s="16">
        <v>5.5</v>
      </c>
      <c r="R52" s="17">
        <v>3.5</v>
      </c>
      <c r="S52" s="17">
        <v>3</v>
      </c>
      <c r="T52" s="17">
        <v>2.1666666666666665</v>
      </c>
      <c r="U52" s="17">
        <v>3.3333333333333335</v>
      </c>
      <c r="V52" s="17">
        <v>5.5</v>
      </c>
      <c r="W52" s="17">
        <v>39.393939393939391</v>
      </c>
      <c r="X52" s="10">
        <v>60.606060606060609</v>
      </c>
      <c r="Z52" s="10">
        <f t="shared" si="38"/>
        <v>33.333333333333329</v>
      </c>
      <c r="AA52" s="10">
        <f t="shared" si="34"/>
        <v>27.27272727272727</v>
      </c>
      <c r="AB52" s="17">
        <f t="shared" si="35"/>
        <v>71.428571428571431</v>
      </c>
      <c r="AC52" s="17">
        <f t="shared" si="39"/>
        <v>19.544014953347222</v>
      </c>
      <c r="AD52" s="10">
        <f t="shared" si="40"/>
        <v>66.666666666666657</v>
      </c>
      <c r="AE52" s="10">
        <f t="shared" si="36"/>
        <v>72.727272727272734</v>
      </c>
      <c r="AF52" s="17">
        <f t="shared" si="37"/>
        <v>28.571428571428569</v>
      </c>
      <c r="AG52" s="10">
        <f t="shared" si="41"/>
        <v>19.544014953347222</v>
      </c>
    </row>
    <row r="53" spans="1:33" x14ac:dyDescent="0.25">
      <c r="B53" s="3">
        <v>7</v>
      </c>
      <c r="C53" s="16">
        <v>4</v>
      </c>
      <c r="D53" s="13"/>
      <c r="E53" s="17">
        <v>4</v>
      </c>
      <c r="F53" s="16">
        <v>26</v>
      </c>
      <c r="G53" s="13"/>
      <c r="H53" s="17">
        <v>1</v>
      </c>
      <c r="I53" s="16">
        <v>2</v>
      </c>
      <c r="J53" s="13"/>
      <c r="K53" s="17">
        <v>2</v>
      </c>
      <c r="L53" s="16">
        <v>3</v>
      </c>
      <c r="M53" s="13"/>
      <c r="N53" s="17">
        <v>3</v>
      </c>
      <c r="O53" s="17" t="s">
        <v>31</v>
      </c>
      <c r="P53" s="16">
        <v>29</v>
      </c>
      <c r="Q53" s="13"/>
      <c r="R53" s="17">
        <v>4</v>
      </c>
      <c r="S53" s="17">
        <v>3</v>
      </c>
      <c r="T53" s="17">
        <v>3</v>
      </c>
      <c r="U53" s="17">
        <v>13.5</v>
      </c>
      <c r="V53" s="17">
        <v>16.5</v>
      </c>
      <c r="W53" s="17">
        <v>18.181818181818183</v>
      </c>
      <c r="X53" s="10">
        <v>81.818181818181827</v>
      </c>
      <c r="Z53" s="10">
        <f t="shared" si="38"/>
        <v>10.344827586206897</v>
      </c>
      <c r="AA53" s="13"/>
      <c r="AB53" s="17">
        <f t="shared" si="35"/>
        <v>75</v>
      </c>
      <c r="AC53" s="17">
        <f t="shared" si="39"/>
        <v>32.327586206896555</v>
      </c>
      <c r="AD53" s="10">
        <f t="shared" si="40"/>
        <v>89.65517241379311</v>
      </c>
      <c r="AE53" s="13"/>
      <c r="AF53" s="17">
        <f t="shared" si="37"/>
        <v>25</v>
      </c>
      <c r="AG53" s="10">
        <f t="shared" si="41"/>
        <v>32.327586206896555</v>
      </c>
    </row>
    <row r="54" spans="1:33" x14ac:dyDescent="0.25">
      <c r="B54" s="3">
        <v>10</v>
      </c>
      <c r="C54" s="16">
        <v>1</v>
      </c>
      <c r="D54" s="16">
        <v>2</v>
      </c>
      <c r="E54" s="12"/>
      <c r="F54" s="16">
        <v>2</v>
      </c>
      <c r="G54" s="16">
        <v>34</v>
      </c>
      <c r="H54" s="12"/>
      <c r="I54" s="16">
        <v>2</v>
      </c>
      <c r="J54" s="16">
        <v>2</v>
      </c>
      <c r="K54" s="12"/>
      <c r="L54" s="16">
        <v>1.5</v>
      </c>
      <c r="M54" s="16">
        <v>2</v>
      </c>
      <c r="N54" s="12"/>
      <c r="O54" s="18" t="s">
        <v>32</v>
      </c>
      <c r="P54" s="16">
        <v>3.5</v>
      </c>
      <c r="Q54" s="16">
        <v>36</v>
      </c>
      <c r="R54" s="12"/>
      <c r="S54" s="17">
        <v>3</v>
      </c>
      <c r="T54" s="17">
        <v>1.75</v>
      </c>
      <c r="U54" s="17">
        <v>18</v>
      </c>
      <c r="V54" s="17">
        <v>19.75</v>
      </c>
      <c r="W54" s="17">
        <v>8.8607594936708853</v>
      </c>
      <c r="X54" s="10">
        <v>91.139240506329116</v>
      </c>
      <c r="Z54" s="10">
        <f t="shared" si="38"/>
        <v>42.857142857142854</v>
      </c>
      <c r="AA54" s="10">
        <f t="shared" si="34"/>
        <v>5.5555555555555554</v>
      </c>
      <c r="AB54" s="13"/>
      <c r="AC54" s="17">
        <f t="shared" si="39"/>
        <v>18.650793650793648</v>
      </c>
      <c r="AD54" s="10">
        <f t="shared" si="40"/>
        <v>57.142857142857139</v>
      </c>
      <c r="AE54" s="10">
        <f t="shared" si="36"/>
        <v>94.444444444444443</v>
      </c>
      <c r="AF54" s="13"/>
      <c r="AG54" s="10">
        <f t="shared" si="41"/>
        <v>18.65079365079367</v>
      </c>
    </row>
    <row r="55" spans="1:33" x14ac:dyDescent="0.25">
      <c r="B55" s="3">
        <v>14</v>
      </c>
      <c r="C55" s="16">
        <v>9</v>
      </c>
      <c r="D55" s="16">
        <v>42</v>
      </c>
      <c r="E55" s="17">
        <v>3</v>
      </c>
      <c r="F55" s="16">
        <v>39</v>
      </c>
      <c r="G55" s="16">
        <v>37</v>
      </c>
      <c r="H55" s="17">
        <v>62</v>
      </c>
      <c r="I55" s="16">
        <v>9</v>
      </c>
      <c r="J55" s="16">
        <v>40</v>
      </c>
      <c r="K55" s="17">
        <v>3</v>
      </c>
      <c r="L55" s="16">
        <v>9</v>
      </c>
      <c r="M55" s="16">
        <v>41</v>
      </c>
      <c r="N55" s="17">
        <v>3</v>
      </c>
      <c r="O55" s="17" t="s">
        <v>31</v>
      </c>
      <c r="P55" s="16">
        <v>48</v>
      </c>
      <c r="Q55" s="16">
        <v>78</v>
      </c>
      <c r="R55" s="17">
        <v>65</v>
      </c>
      <c r="S55" s="17">
        <v>2</v>
      </c>
      <c r="T55" s="17">
        <v>17.666666666666668</v>
      </c>
      <c r="U55" s="17">
        <v>46</v>
      </c>
      <c r="V55" s="17">
        <v>63.666666666666664</v>
      </c>
      <c r="W55" s="17">
        <v>27.748691099476442</v>
      </c>
      <c r="X55" s="10">
        <v>72.251308900523554</v>
      </c>
      <c r="Z55" s="10">
        <f t="shared" si="38"/>
        <v>18.75</v>
      </c>
      <c r="AA55" s="10">
        <f t="shared" si="34"/>
        <v>52.564102564102569</v>
      </c>
      <c r="AB55" s="17">
        <f t="shared" si="35"/>
        <v>4.6153846153846159</v>
      </c>
      <c r="AC55" s="17">
        <f t="shared" si="39"/>
        <v>20.117047599851894</v>
      </c>
      <c r="AD55" s="10">
        <f t="shared" si="40"/>
        <v>81.25</v>
      </c>
      <c r="AE55" s="10">
        <f t="shared" si="36"/>
        <v>47.435897435897431</v>
      </c>
      <c r="AF55" s="17">
        <f t="shared" si="37"/>
        <v>95.384615384615387</v>
      </c>
      <c r="AG55" s="10">
        <f t="shared" si="41"/>
        <v>20.117047599851912</v>
      </c>
    </row>
    <row r="56" spans="1:33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33" x14ac:dyDescent="0.25">
      <c r="A57" s="1" t="s">
        <v>27</v>
      </c>
      <c r="B57" s="5" t="s">
        <v>0</v>
      </c>
      <c r="C57" s="6" t="s">
        <v>1</v>
      </c>
      <c r="D57" s="6"/>
      <c r="E57" s="7"/>
      <c r="F57" s="6" t="s">
        <v>2</v>
      </c>
      <c r="G57" s="6"/>
      <c r="H57" s="7"/>
      <c r="I57" s="6" t="s">
        <v>3</v>
      </c>
      <c r="J57" s="6"/>
      <c r="K57" s="7"/>
      <c r="L57" s="6" t="s">
        <v>4</v>
      </c>
      <c r="M57" s="6"/>
      <c r="N57" s="7"/>
      <c r="O57" s="5" t="s">
        <v>5</v>
      </c>
      <c r="P57" s="6" t="s">
        <v>6</v>
      </c>
      <c r="Q57" s="6"/>
      <c r="R57" s="7"/>
      <c r="S57" s="5" t="s">
        <v>7</v>
      </c>
      <c r="T57" s="5" t="s">
        <v>8</v>
      </c>
      <c r="U57" s="5" t="s">
        <v>9</v>
      </c>
      <c r="V57" s="5" t="s">
        <v>10</v>
      </c>
      <c r="W57" s="5" t="s">
        <v>11</v>
      </c>
      <c r="X57" s="8" t="s">
        <v>12</v>
      </c>
      <c r="Y57" s="4"/>
      <c r="Z57" s="6" t="s">
        <v>15</v>
      </c>
      <c r="AA57" s="6"/>
      <c r="AB57" s="7"/>
      <c r="AC57" s="5" t="s">
        <v>16</v>
      </c>
      <c r="AD57" s="6" t="s">
        <v>17</v>
      </c>
      <c r="AE57" s="6"/>
      <c r="AF57" s="7"/>
      <c r="AG57" s="8" t="s">
        <v>18</v>
      </c>
    </row>
    <row r="58" spans="1:33" x14ac:dyDescent="0.25">
      <c r="A58" s="2" t="s">
        <v>28</v>
      </c>
      <c r="B58" s="3">
        <v>1</v>
      </c>
      <c r="C58" s="16">
        <v>9</v>
      </c>
      <c r="D58" s="13"/>
      <c r="E58" s="17">
        <v>5</v>
      </c>
      <c r="F58" s="16">
        <v>1</v>
      </c>
      <c r="G58" s="13"/>
      <c r="H58" s="17">
        <v>2</v>
      </c>
      <c r="I58" s="16">
        <v>9</v>
      </c>
      <c r="J58" s="13"/>
      <c r="K58" s="17">
        <v>6</v>
      </c>
      <c r="L58" s="16">
        <v>9</v>
      </c>
      <c r="M58" s="13"/>
      <c r="N58" s="17">
        <v>5.5</v>
      </c>
      <c r="O58" s="17" t="s">
        <v>31</v>
      </c>
      <c r="P58" s="16">
        <v>10</v>
      </c>
      <c r="Q58" s="13"/>
      <c r="R58" s="17">
        <v>7.5</v>
      </c>
      <c r="S58" s="17">
        <v>3</v>
      </c>
      <c r="T58" s="17">
        <v>7.25</v>
      </c>
      <c r="U58" s="17">
        <v>1.5</v>
      </c>
      <c r="V58" s="17">
        <v>8.75</v>
      </c>
      <c r="W58" s="17">
        <v>82.857142857142861</v>
      </c>
      <c r="X58" s="10">
        <v>17.142857142857142</v>
      </c>
      <c r="Z58" s="10">
        <f>SUM(L58/P58)*100</f>
        <v>90</v>
      </c>
      <c r="AA58" s="13"/>
      <c r="AB58" s="15">
        <f t="shared" ref="AB58:AB66" si="42">SUM(N58/R58)*100</f>
        <v>73.333333333333329</v>
      </c>
      <c r="AC58" s="15">
        <f>_xlfn.STDEV.P(Z58:AB58)</f>
        <v>8.333333333333437</v>
      </c>
      <c r="AD58" s="10">
        <f>SUM(F58/P58)*100</f>
        <v>10</v>
      </c>
      <c r="AE58" s="13"/>
      <c r="AF58" s="15">
        <f t="shared" ref="AF58:AF66" si="43">SUM(H58/R58)*100</f>
        <v>26.666666666666668</v>
      </c>
      <c r="AG58" s="10">
        <f>_xlfn.STDEV.P(AD58:AF58)</f>
        <v>8.3333333333333304</v>
      </c>
    </row>
    <row r="59" spans="1:33" x14ac:dyDescent="0.25">
      <c r="B59" s="3">
        <v>2</v>
      </c>
      <c r="C59" s="16">
        <v>5</v>
      </c>
      <c r="D59" s="16">
        <v>6</v>
      </c>
      <c r="E59" s="17">
        <v>39</v>
      </c>
      <c r="F59" s="16">
        <v>1</v>
      </c>
      <c r="G59" s="16">
        <v>2</v>
      </c>
      <c r="H59" s="17">
        <v>7</v>
      </c>
      <c r="I59" s="16">
        <v>4</v>
      </c>
      <c r="J59" s="16">
        <v>5</v>
      </c>
      <c r="K59" s="17">
        <v>49</v>
      </c>
      <c r="L59" s="16">
        <v>4.5</v>
      </c>
      <c r="M59" s="16">
        <v>5.5</v>
      </c>
      <c r="N59" s="17">
        <v>44</v>
      </c>
      <c r="O59" s="17" t="s">
        <v>31</v>
      </c>
      <c r="P59" s="16">
        <v>5.5</v>
      </c>
      <c r="Q59" s="16">
        <v>7.5</v>
      </c>
      <c r="R59" s="17">
        <v>51</v>
      </c>
      <c r="S59" s="17">
        <v>3</v>
      </c>
      <c r="T59" s="17">
        <v>18</v>
      </c>
      <c r="U59" s="17">
        <v>3.3333333333333335</v>
      </c>
      <c r="V59" s="17">
        <v>21.333333333333332</v>
      </c>
      <c r="W59" s="17">
        <v>84.375</v>
      </c>
      <c r="X59" s="10">
        <v>15.625000000000004</v>
      </c>
      <c r="Z59" s="10">
        <f t="shared" ref="Z59:Z66" si="44">SUM(L59/P59)*100</f>
        <v>81.818181818181827</v>
      </c>
      <c r="AA59" s="10">
        <f t="shared" ref="AA58:AA66" si="45">SUM(M59/Q59)*100</f>
        <v>73.333333333333329</v>
      </c>
      <c r="AB59" s="17">
        <f t="shared" si="42"/>
        <v>86.274509803921575</v>
      </c>
      <c r="AC59" s="17">
        <f t="shared" ref="AC59:AC66" si="46">_xlfn.STDEV.P(Z59:AB59)</f>
        <v>5.3678628208402355</v>
      </c>
      <c r="AD59" s="10">
        <f t="shared" ref="AD59:AD66" si="47">SUM(F59/P59)*100</f>
        <v>18.181818181818183</v>
      </c>
      <c r="AE59" s="10">
        <f t="shared" ref="AE58:AE66" si="48">SUM(G59/Q59)*100</f>
        <v>26.666666666666668</v>
      </c>
      <c r="AF59" s="17">
        <f t="shared" si="43"/>
        <v>13.725490196078432</v>
      </c>
      <c r="AG59" s="10">
        <f t="shared" ref="AG59:AG66" si="49">_xlfn.STDEV.P(AD59:AF59)</f>
        <v>5.3678628208402346</v>
      </c>
    </row>
    <row r="60" spans="1:33" x14ac:dyDescent="0.25">
      <c r="B60" s="3">
        <v>3</v>
      </c>
      <c r="C60" s="16">
        <v>9</v>
      </c>
      <c r="D60" s="16">
        <v>15</v>
      </c>
      <c r="E60" s="17">
        <v>6</v>
      </c>
      <c r="F60" s="16">
        <v>4</v>
      </c>
      <c r="G60" s="16">
        <v>4</v>
      </c>
      <c r="H60" s="17">
        <v>3</v>
      </c>
      <c r="I60" s="16">
        <v>7</v>
      </c>
      <c r="J60" s="16">
        <v>18</v>
      </c>
      <c r="K60" s="17">
        <v>7</v>
      </c>
      <c r="L60" s="16">
        <v>8</v>
      </c>
      <c r="M60" s="16">
        <v>16.5</v>
      </c>
      <c r="N60" s="17">
        <v>6.5</v>
      </c>
      <c r="O60" s="17" t="s">
        <v>31</v>
      </c>
      <c r="P60" s="16">
        <v>12</v>
      </c>
      <c r="Q60" s="16">
        <v>20.5</v>
      </c>
      <c r="R60" s="17">
        <v>9.5</v>
      </c>
      <c r="S60" s="17">
        <v>3</v>
      </c>
      <c r="T60" s="17">
        <v>10.333333333333334</v>
      </c>
      <c r="U60" s="17">
        <v>3.6666666666666665</v>
      </c>
      <c r="V60" s="17">
        <v>14</v>
      </c>
      <c r="W60" s="17">
        <v>73.80952380952381</v>
      </c>
      <c r="X60" s="10">
        <v>26.190476190476193</v>
      </c>
      <c r="Z60" s="10">
        <f t="shared" si="44"/>
        <v>66.666666666666657</v>
      </c>
      <c r="AA60" s="10">
        <f t="shared" si="45"/>
        <v>80.487804878048792</v>
      </c>
      <c r="AB60" s="17">
        <f t="shared" si="42"/>
        <v>68.421052631578945</v>
      </c>
      <c r="AC60" s="17">
        <f t="shared" si="46"/>
        <v>6.1437252664784712</v>
      </c>
      <c r="AD60" s="10">
        <f t="shared" si="47"/>
        <v>33.333333333333329</v>
      </c>
      <c r="AE60" s="10">
        <f t="shared" si="48"/>
        <v>19.512195121951219</v>
      </c>
      <c r="AF60" s="17">
        <f t="shared" si="43"/>
        <v>31.578947368421051</v>
      </c>
      <c r="AG60" s="10">
        <f t="shared" si="49"/>
        <v>6.1437252664784472</v>
      </c>
    </row>
    <row r="61" spans="1:33" x14ac:dyDescent="0.25">
      <c r="B61" s="3">
        <v>4</v>
      </c>
      <c r="C61" s="16">
        <v>10</v>
      </c>
      <c r="D61" s="16">
        <v>70</v>
      </c>
      <c r="E61" s="17">
        <v>13</v>
      </c>
      <c r="F61" s="16">
        <v>4</v>
      </c>
      <c r="G61" s="16">
        <v>13</v>
      </c>
      <c r="H61" s="17">
        <v>3</v>
      </c>
      <c r="I61" s="16">
        <v>9</v>
      </c>
      <c r="J61" s="16">
        <v>60</v>
      </c>
      <c r="K61" s="17">
        <v>6</v>
      </c>
      <c r="L61" s="16">
        <v>9.5</v>
      </c>
      <c r="M61" s="16">
        <v>65</v>
      </c>
      <c r="N61" s="17">
        <v>9.5</v>
      </c>
      <c r="O61" s="17" t="s">
        <v>31</v>
      </c>
      <c r="P61" s="16">
        <v>13.5</v>
      </c>
      <c r="Q61" s="16">
        <v>78</v>
      </c>
      <c r="R61" s="17">
        <v>12.5</v>
      </c>
      <c r="S61" s="17">
        <v>3</v>
      </c>
      <c r="T61" s="17">
        <v>28</v>
      </c>
      <c r="U61" s="17">
        <v>6.666666666666667</v>
      </c>
      <c r="V61" s="17">
        <v>34.666666666666664</v>
      </c>
      <c r="W61" s="17">
        <v>80.769230769230774</v>
      </c>
      <c r="X61" s="10">
        <v>19.230769230769234</v>
      </c>
      <c r="Z61" s="10">
        <f t="shared" si="44"/>
        <v>70.370370370370367</v>
      </c>
      <c r="AA61" s="10">
        <f t="shared" si="45"/>
        <v>83.333333333333343</v>
      </c>
      <c r="AB61" s="17">
        <f t="shared" si="42"/>
        <v>76</v>
      </c>
      <c r="AC61" s="17">
        <f t="shared" si="46"/>
        <v>5.3073211104382514</v>
      </c>
      <c r="AD61" s="10">
        <f t="shared" si="47"/>
        <v>29.629629629629626</v>
      </c>
      <c r="AE61" s="10">
        <f t="shared" si="48"/>
        <v>16.666666666666664</v>
      </c>
      <c r="AF61" s="17">
        <f t="shared" si="43"/>
        <v>24</v>
      </c>
      <c r="AG61" s="10">
        <f t="shared" si="49"/>
        <v>5.3073211104382425</v>
      </c>
    </row>
    <row r="62" spans="1:33" x14ac:dyDescent="0.25">
      <c r="B62" s="3">
        <v>5</v>
      </c>
      <c r="C62" s="16">
        <v>20</v>
      </c>
      <c r="D62" s="16">
        <v>5</v>
      </c>
      <c r="E62" s="12"/>
      <c r="F62" s="16">
        <v>10</v>
      </c>
      <c r="G62" s="16">
        <v>5</v>
      </c>
      <c r="H62" s="12"/>
      <c r="I62" s="16">
        <v>27</v>
      </c>
      <c r="J62" s="16">
        <v>16</v>
      </c>
      <c r="K62" s="12"/>
      <c r="L62" s="16">
        <v>23.5</v>
      </c>
      <c r="M62" s="16">
        <v>10.5</v>
      </c>
      <c r="N62" s="12"/>
      <c r="O62" s="17" t="s">
        <v>31</v>
      </c>
      <c r="P62" s="16">
        <v>33.5</v>
      </c>
      <c r="Q62" s="16">
        <v>15.5</v>
      </c>
      <c r="R62" s="12"/>
      <c r="S62" s="17">
        <v>3</v>
      </c>
      <c r="T62" s="17">
        <v>17</v>
      </c>
      <c r="U62" s="17">
        <v>7.5</v>
      </c>
      <c r="V62" s="17">
        <v>24.5</v>
      </c>
      <c r="W62" s="17">
        <v>69.387755102040813</v>
      </c>
      <c r="X62" s="10">
        <v>30.612244897959183</v>
      </c>
      <c r="Z62" s="10">
        <f t="shared" si="44"/>
        <v>70.149253731343293</v>
      </c>
      <c r="AA62" s="10">
        <f t="shared" si="45"/>
        <v>67.741935483870961</v>
      </c>
      <c r="AB62" s="13"/>
      <c r="AC62" s="17">
        <f t="shared" si="46"/>
        <v>1.2036591237361662</v>
      </c>
      <c r="AD62" s="10">
        <f t="shared" si="47"/>
        <v>29.850746268656714</v>
      </c>
      <c r="AE62" s="10">
        <f t="shared" si="48"/>
        <v>32.258064516129032</v>
      </c>
      <c r="AF62" s="13"/>
      <c r="AG62" s="10">
        <f t="shared" si="49"/>
        <v>1.2036591237361591</v>
      </c>
    </row>
    <row r="63" spans="1:33" x14ac:dyDescent="0.25">
      <c r="B63" s="3">
        <v>6</v>
      </c>
      <c r="C63" s="16">
        <v>5</v>
      </c>
      <c r="D63" s="16">
        <v>4</v>
      </c>
      <c r="E63" s="17">
        <v>4</v>
      </c>
      <c r="F63" s="16">
        <v>3</v>
      </c>
      <c r="G63" s="16">
        <v>3</v>
      </c>
      <c r="H63" s="17">
        <v>3</v>
      </c>
      <c r="I63" s="16">
        <v>7</v>
      </c>
      <c r="J63" s="16">
        <v>1</v>
      </c>
      <c r="K63" s="17">
        <v>5</v>
      </c>
      <c r="L63" s="16">
        <v>6</v>
      </c>
      <c r="M63" s="16">
        <v>2.5</v>
      </c>
      <c r="N63" s="17">
        <v>4.5</v>
      </c>
      <c r="O63" s="18" t="s">
        <v>32</v>
      </c>
      <c r="P63" s="16">
        <v>9</v>
      </c>
      <c r="Q63" s="16">
        <v>5.5</v>
      </c>
      <c r="R63" s="17">
        <v>7.5</v>
      </c>
      <c r="S63" s="17">
        <v>3</v>
      </c>
      <c r="T63" s="17">
        <v>4.333333333333333</v>
      </c>
      <c r="U63" s="17">
        <v>3</v>
      </c>
      <c r="V63" s="17">
        <v>7.333333333333333</v>
      </c>
      <c r="W63" s="17">
        <v>59.090909090909093</v>
      </c>
      <c r="X63" s="10">
        <v>40.909090909090914</v>
      </c>
      <c r="Z63" s="10">
        <f t="shared" si="44"/>
        <v>66.666666666666657</v>
      </c>
      <c r="AA63" s="10">
        <f t="shared" si="45"/>
        <v>45.454545454545453</v>
      </c>
      <c r="AB63" s="17">
        <f t="shared" si="42"/>
        <v>60</v>
      </c>
      <c r="AC63" s="17">
        <f t="shared" si="46"/>
        <v>8.8566909966799763</v>
      </c>
      <c r="AD63" s="10">
        <f t="shared" si="47"/>
        <v>33.333333333333329</v>
      </c>
      <c r="AE63" s="10">
        <f t="shared" si="48"/>
        <v>54.54545454545454</v>
      </c>
      <c r="AF63" s="17">
        <f t="shared" si="43"/>
        <v>40</v>
      </c>
      <c r="AG63" s="10">
        <f t="shared" si="49"/>
        <v>8.8566909966799994</v>
      </c>
    </row>
    <row r="64" spans="1:33" x14ac:dyDescent="0.25">
      <c r="B64" s="3">
        <v>7</v>
      </c>
      <c r="C64" s="16">
        <v>24</v>
      </c>
      <c r="D64" s="16">
        <v>20</v>
      </c>
      <c r="E64" s="17">
        <v>2</v>
      </c>
      <c r="F64" s="16">
        <v>47</v>
      </c>
      <c r="G64" s="16">
        <v>4</v>
      </c>
      <c r="H64" s="17">
        <v>5</v>
      </c>
      <c r="I64" s="16">
        <v>46</v>
      </c>
      <c r="J64" s="16">
        <v>18</v>
      </c>
      <c r="K64" s="17">
        <v>6</v>
      </c>
      <c r="L64" s="16">
        <v>35</v>
      </c>
      <c r="M64" s="16">
        <v>19</v>
      </c>
      <c r="N64" s="17">
        <v>4</v>
      </c>
      <c r="O64" s="18" t="s">
        <v>32</v>
      </c>
      <c r="P64" s="16">
        <v>82</v>
      </c>
      <c r="Q64" s="16">
        <v>23</v>
      </c>
      <c r="R64" s="17">
        <v>9</v>
      </c>
      <c r="S64" s="17">
        <v>3</v>
      </c>
      <c r="T64" s="17">
        <v>19.333333333333332</v>
      </c>
      <c r="U64" s="17">
        <v>18.666666666666668</v>
      </c>
      <c r="V64" s="17">
        <v>38</v>
      </c>
      <c r="W64" s="17">
        <v>50.87719298245613</v>
      </c>
      <c r="X64" s="10">
        <v>49.122807017543863</v>
      </c>
      <c r="Z64" s="10">
        <f t="shared" si="44"/>
        <v>42.68292682926829</v>
      </c>
      <c r="AA64" s="10">
        <f t="shared" si="45"/>
        <v>82.608695652173907</v>
      </c>
      <c r="AB64" s="17">
        <f t="shared" si="42"/>
        <v>44.444444444444443</v>
      </c>
      <c r="AC64" s="17">
        <f t="shared" si="46"/>
        <v>18.420037491382281</v>
      </c>
      <c r="AD64" s="10">
        <f t="shared" si="47"/>
        <v>57.317073170731703</v>
      </c>
      <c r="AE64" s="10">
        <f t="shared" si="48"/>
        <v>17.391304347826086</v>
      </c>
      <c r="AF64" s="17">
        <f t="shared" si="43"/>
        <v>55.555555555555557</v>
      </c>
      <c r="AG64" s="10">
        <f t="shared" si="49"/>
        <v>18.42003749138226</v>
      </c>
    </row>
    <row r="65" spans="1:33" x14ac:dyDescent="0.25">
      <c r="B65" s="3">
        <v>10</v>
      </c>
      <c r="C65" s="16">
        <v>15</v>
      </c>
      <c r="D65" s="16">
        <v>4</v>
      </c>
      <c r="E65" s="17">
        <v>1</v>
      </c>
      <c r="F65" s="16">
        <v>15</v>
      </c>
      <c r="G65" s="16">
        <v>2</v>
      </c>
      <c r="H65" s="17">
        <v>3</v>
      </c>
      <c r="I65" s="16">
        <v>11</v>
      </c>
      <c r="J65" s="16">
        <v>4</v>
      </c>
      <c r="K65" s="17">
        <v>1</v>
      </c>
      <c r="L65" s="16">
        <v>13</v>
      </c>
      <c r="M65" s="16">
        <v>4</v>
      </c>
      <c r="N65" s="17">
        <v>1</v>
      </c>
      <c r="O65" s="18" t="s">
        <v>32</v>
      </c>
      <c r="P65" s="16">
        <v>28</v>
      </c>
      <c r="Q65" s="16">
        <v>6</v>
      </c>
      <c r="R65" s="17">
        <v>4</v>
      </c>
      <c r="S65" s="17">
        <v>3</v>
      </c>
      <c r="T65" s="17">
        <v>6</v>
      </c>
      <c r="U65" s="17">
        <v>6.666666666666667</v>
      </c>
      <c r="V65" s="17">
        <v>12.666666666666666</v>
      </c>
      <c r="W65" s="17">
        <v>47.368421052631582</v>
      </c>
      <c r="X65" s="10">
        <v>52.631578947368432</v>
      </c>
      <c r="Z65" s="10">
        <f t="shared" si="44"/>
        <v>46.428571428571431</v>
      </c>
      <c r="AA65" s="10">
        <f t="shared" si="45"/>
        <v>66.666666666666657</v>
      </c>
      <c r="AB65" s="17">
        <f t="shared" si="42"/>
        <v>25</v>
      </c>
      <c r="AC65" s="17">
        <f t="shared" si="46"/>
        <v>17.012659611290502</v>
      </c>
      <c r="AD65" s="10">
        <f t="shared" si="47"/>
        <v>53.571428571428569</v>
      </c>
      <c r="AE65" s="10">
        <f t="shared" si="48"/>
        <v>33.333333333333329</v>
      </c>
      <c r="AF65" s="17">
        <f t="shared" si="43"/>
        <v>75</v>
      </c>
      <c r="AG65" s="10">
        <f t="shared" si="49"/>
        <v>17.012659611290481</v>
      </c>
    </row>
    <row r="66" spans="1:33" x14ac:dyDescent="0.25">
      <c r="B66" s="3">
        <v>14</v>
      </c>
      <c r="C66" s="16">
        <v>11</v>
      </c>
      <c r="D66" s="16">
        <v>10</v>
      </c>
      <c r="E66" s="17">
        <v>22</v>
      </c>
      <c r="F66" s="16">
        <v>17</v>
      </c>
      <c r="G66" s="16">
        <v>47</v>
      </c>
      <c r="H66" s="17">
        <v>23</v>
      </c>
      <c r="I66" s="16">
        <v>14</v>
      </c>
      <c r="J66" s="16">
        <v>13</v>
      </c>
      <c r="K66" s="17">
        <v>13</v>
      </c>
      <c r="L66" s="16">
        <v>12.5</v>
      </c>
      <c r="M66" s="16">
        <v>11.5</v>
      </c>
      <c r="N66" s="17">
        <v>17.5</v>
      </c>
      <c r="O66" s="18" t="s">
        <v>32</v>
      </c>
      <c r="P66" s="16">
        <v>29.5</v>
      </c>
      <c r="Q66" s="16">
        <v>58.5</v>
      </c>
      <c r="R66" s="17">
        <v>40.5</v>
      </c>
      <c r="S66" s="17">
        <v>2</v>
      </c>
      <c r="T66" s="17">
        <v>13.833333333333334</v>
      </c>
      <c r="U66" s="17">
        <v>29</v>
      </c>
      <c r="V66" s="17">
        <v>42.833333333333336</v>
      </c>
      <c r="W66" s="17">
        <v>32.295719844357976</v>
      </c>
      <c r="X66" s="10">
        <v>67.70428015564201</v>
      </c>
      <c r="Z66" s="10">
        <f t="shared" si="44"/>
        <v>42.372881355932201</v>
      </c>
      <c r="AA66" s="10">
        <f t="shared" si="45"/>
        <v>19.658119658119659</v>
      </c>
      <c r="AB66" s="17">
        <f t="shared" si="42"/>
        <v>43.209876543209873</v>
      </c>
      <c r="AC66" s="17">
        <f t="shared" si="46"/>
        <v>10.910475151616293</v>
      </c>
      <c r="AD66" s="10">
        <f t="shared" si="47"/>
        <v>57.627118644067799</v>
      </c>
      <c r="AE66" s="10">
        <f t="shared" si="48"/>
        <v>80.341880341880341</v>
      </c>
      <c r="AF66" s="17">
        <f t="shared" si="43"/>
        <v>56.79012345679012</v>
      </c>
      <c r="AG66" s="10">
        <f t="shared" si="49"/>
        <v>10.910475151616293</v>
      </c>
    </row>
    <row r="67" spans="1:33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33" x14ac:dyDescent="0.25">
      <c r="A68" s="1" t="s">
        <v>29</v>
      </c>
      <c r="B68" s="5" t="s">
        <v>0</v>
      </c>
      <c r="C68" s="6" t="s">
        <v>1</v>
      </c>
      <c r="D68" s="6"/>
      <c r="E68" s="7"/>
      <c r="F68" s="6" t="s">
        <v>2</v>
      </c>
      <c r="G68" s="6"/>
      <c r="H68" s="7"/>
      <c r="I68" s="6" t="s">
        <v>3</v>
      </c>
      <c r="J68" s="6"/>
      <c r="K68" s="7"/>
      <c r="L68" s="6" t="s">
        <v>4</v>
      </c>
      <c r="M68" s="6"/>
      <c r="N68" s="7"/>
      <c r="O68" s="5" t="s">
        <v>5</v>
      </c>
      <c r="P68" s="6" t="s">
        <v>6</v>
      </c>
      <c r="Q68" s="6"/>
      <c r="R68" s="7"/>
      <c r="S68" s="5" t="s">
        <v>7</v>
      </c>
      <c r="T68" s="5" t="s">
        <v>8</v>
      </c>
      <c r="U68" s="5" t="s">
        <v>9</v>
      </c>
      <c r="V68" s="5" t="s">
        <v>10</v>
      </c>
      <c r="W68" s="5" t="s">
        <v>11</v>
      </c>
      <c r="X68" s="8" t="s">
        <v>12</v>
      </c>
      <c r="Y68" s="4"/>
      <c r="Z68" s="6" t="s">
        <v>15</v>
      </c>
      <c r="AA68" s="6"/>
      <c r="AB68" s="7"/>
      <c r="AC68" s="5" t="s">
        <v>16</v>
      </c>
      <c r="AD68" s="6" t="s">
        <v>17</v>
      </c>
      <c r="AE68" s="6"/>
      <c r="AF68" s="7"/>
      <c r="AG68" s="8" t="s">
        <v>18</v>
      </c>
    </row>
    <row r="69" spans="1:33" x14ac:dyDescent="0.25">
      <c r="A69" s="2" t="s">
        <v>30</v>
      </c>
      <c r="B69" s="3">
        <v>1</v>
      </c>
      <c r="C69" s="13"/>
      <c r="D69" s="16">
        <v>1</v>
      </c>
      <c r="E69" s="17">
        <v>1</v>
      </c>
      <c r="F69" s="13"/>
      <c r="G69" s="16">
        <v>30</v>
      </c>
      <c r="H69" s="17">
        <v>31</v>
      </c>
      <c r="I69" s="13"/>
      <c r="J69" s="16">
        <v>1</v>
      </c>
      <c r="K69" s="17">
        <v>1</v>
      </c>
      <c r="L69" s="13"/>
      <c r="M69" s="16">
        <v>1</v>
      </c>
      <c r="N69" s="17">
        <v>1</v>
      </c>
      <c r="O69" s="17" t="s">
        <v>31</v>
      </c>
      <c r="P69" s="13"/>
      <c r="Q69" s="16">
        <v>31</v>
      </c>
      <c r="R69" s="17">
        <v>32</v>
      </c>
      <c r="S69" s="17">
        <v>3</v>
      </c>
      <c r="T69" s="17">
        <v>1</v>
      </c>
      <c r="U69" s="17">
        <v>30</v>
      </c>
      <c r="V69" s="17">
        <v>31</v>
      </c>
      <c r="W69" s="17">
        <v>3.225806451612903</v>
      </c>
      <c r="X69" s="10">
        <v>96.774193548387103</v>
      </c>
      <c r="Z69" s="13"/>
      <c r="AA69" s="10">
        <f t="shared" ref="AA69:AA77" si="50">SUM(M69/Q69)*100</f>
        <v>3.225806451612903</v>
      </c>
      <c r="AB69" s="15">
        <f t="shared" ref="AB69:AB77" si="51">SUM(N69/R69)*100</f>
        <v>3.125</v>
      </c>
      <c r="AC69" s="15">
        <f>_xlfn.STDEV.P(Z69:AB69)</f>
        <v>5.0403225806451513E-2</v>
      </c>
      <c r="AD69" s="13"/>
      <c r="AE69" s="10">
        <f t="shared" ref="AE69:AE77" si="52">SUM(G69/Q69)*100</f>
        <v>96.774193548387103</v>
      </c>
      <c r="AF69" s="15">
        <f t="shared" ref="AF69:AF77" si="53">SUM(H69/R69)*100</f>
        <v>96.875</v>
      </c>
      <c r="AG69" s="10">
        <f>_xlfn.STDEV.P(AD69:AF69)</f>
        <v>5.0403225806448404E-2</v>
      </c>
    </row>
    <row r="70" spans="1:33" x14ac:dyDescent="0.25">
      <c r="B70" s="3">
        <v>2</v>
      </c>
      <c r="C70" s="16">
        <v>1</v>
      </c>
      <c r="D70" s="16">
        <v>0</v>
      </c>
      <c r="E70" s="17">
        <v>1</v>
      </c>
      <c r="F70" s="16">
        <v>23</v>
      </c>
      <c r="G70" s="13"/>
      <c r="H70" s="17">
        <v>10</v>
      </c>
      <c r="I70" s="16">
        <v>2</v>
      </c>
      <c r="J70" s="13"/>
      <c r="K70" s="17">
        <v>3</v>
      </c>
      <c r="L70" s="16">
        <v>1.5</v>
      </c>
      <c r="M70" s="13"/>
      <c r="N70" s="17">
        <v>2</v>
      </c>
      <c r="O70" s="17" t="s">
        <v>31</v>
      </c>
      <c r="P70" s="16">
        <v>24.5</v>
      </c>
      <c r="Q70" s="13"/>
      <c r="R70" s="17">
        <v>12</v>
      </c>
      <c r="S70" s="17">
        <v>3</v>
      </c>
      <c r="T70" s="17">
        <v>1.75</v>
      </c>
      <c r="U70" s="17">
        <v>16.5</v>
      </c>
      <c r="V70" s="17">
        <v>18.25</v>
      </c>
      <c r="W70" s="17">
        <v>9.5890410958904102</v>
      </c>
      <c r="X70" s="10">
        <v>90.410958904109577</v>
      </c>
      <c r="Z70" s="10">
        <f t="shared" ref="Z70:Z77" si="54">SUM(L70/P70)*100</f>
        <v>6.1224489795918364</v>
      </c>
      <c r="AA70" s="13"/>
      <c r="AB70" s="17">
        <f t="shared" si="51"/>
        <v>16.666666666666664</v>
      </c>
      <c r="AC70" s="17">
        <f t="shared" ref="AC70:AC77" si="55">_xlfn.STDEV.P(Z70:AB70)</f>
        <v>5.2721088435374126</v>
      </c>
      <c r="AD70" s="10">
        <f t="shared" ref="AD70:AD77" si="56">SUM(F70/P70)*100</f>
        <v>93.877551020408163</v>
      </c>
      <c r="AE70" s="13"/>
      <c r="AF70" s="17">
        <f t="shared" si="53"/>
        <v>83.333333333333343</v>
      </c>
      <c r="AG70" s="10">
        <f t="shared" ref="AG70:AG77" si="57">_xlfn.STDEV.P(AD70:AF70)</f>
        <v>5.2721088435374099</v>
      </c>
    </row>
    <row r="71" spans="1:33" x14ac:dyDescent="0.25">
      <c r="B71" s="3">
        <v>3</v>
      </c>
      <c r="C71" s="16">
        <v>6</v>
      </c>
      <c r="D71" s="16">
        <v>1</v>
      </c>
      <c r="E71" s="17">
        <v>1</v>
      </c>
      <c r="F71" s="16">
        <v>79</v>
      </c>
      <c r="G71" s="16">
        <v>1</v>
      </c>
      <c r="H71" s="17">
        <v>7</v>
      </c>
      <c r="I71" s="16">
        <v>9</v>
      </c>
      <c r="J71" s="16">
        <v>4</v>
      </c>
      <c r="K71" s="17">
        <v>5</v>
      </c>
      <c r="L71" s="16">
        <v>7.5</v>
      </c>
      <c r="M71" s="16">
        <v>2.5</v>
      </c>
      <c r="N71" s="17">
        <v>3</v>
      </c>
      <c r="O71" s="17" t="s">
        <v>31</v>
      </c>
      <c r="P71" s="16">
        <v>86.5</v>
      </c>
      <c r="Q71" s="16">
        <v>3.5</v>
      </c>
      <c r="R71" s="17">
        <v>10</v>
      </c>
      <c r="S71" s="17">
        <v>3</v>
      </c>
      <c r="T71" s="17">
        <v>4.333333333333333</v>
      </c>
      <c r="U71" s="17">
        <v>29</v>
      </c>
      <c r="V71" s="17">
        <v>33.333333333333336</v>
      </c>
      <c r="W71" s="17">
        <v>12.999999999999998</v>
      </c>
      <c r="X71" s="10">
        <v>86.999999999999986</v>
      </c>
      <c r="Z71" s="10">
        <f t="shared" si="54"/>
        <v>8.6705202312138727</v>
      </c>
      <c r="AA71" s="10">
        <f t="shared" si="50"/>
        <v>71.428571428571431</v>
      </c>
      <c r="AB71" s="17">
        <f t="shared" si="51"/>
        <v>30</v>
      </c>
      <c r="AC71" s="17">
        <f t="shared" si="55"/>
        <v>26.055168452747534</v>
      </c>
      <c r="AD71" s="10">
        <f t="shared" si="56"/>
        <v>91.329479768786129</v>
      </c>
      <c r="AE71" s="10">
        <f t="shared" si="52"/>
        <v>28.571428571428569</v>
      </c>
      <c r="AF71" s="17">
        <f t="shared" si="53"/>
        <v>70</v>
      </c>
      <c r="AG71" s="10">
        <f t="shared" si="57"/>
        <v>26.055168452747548</v>
      </c>
    </row>
    <row r="72" spans="1:33" x14ac:dyDescent="0.25">
      <c r="B72" s="3">
        <v>4</v>
      </c>
      <c r="C72" s="16">
        <v>1</v>
      </c>
      <c r="D72" s="16">
        <v>2</v>
      </c>
      <c r="E72" s="17">
        <v>1</v>
      </c>
      <c r="F72" s="16">
        <v>26</v>
      </c>
      <c r="G72" s="16">
        <v>22</v>
      </c>
      <c r="H72" s="17">
        <v>2</v>
      </c>
      <c r="I72" s="16">
        <v>1</v>
      </c>
      <c r="J72" s="16">
        <v>1</v>
      </c>
      <c r="K72" s="17">
        <v>2</v>
      </c>
      <c r="L72" s="16">
        <v>1</v>
      </c>
      <c r="M72" s="16">
        <v>1.5</v>
      </c>
      <c r="N72" s="17">
        <v>1.5</v>
      </c>
      <c r="O72" s="17" t="s">
        <v>31</v>
      </c>
      <c r="P72" s="16">
        <v>27</v>
      </c>
      <c r="Q72" s="16">
        <v>23.5</v>
      </c>
      <c r="R72" s="17">
        <v>3.5</v>
      </c>
      <c r="S72" s="17">
        <v>3</v>
      </c>
      <c r="T72" s="17">
        <v>1.3333333333333333</v>
      </c>
      <c r="U72" s="17">
        <v>16.666666666666668</v>
      </c>
      <c r="V72" s="17">
        <v>18</v>
      </c>
      <c r="W72" s="17">
        <v>7.4074074074074066</v>
      </c>
      <c r="X72" s="10">
        <v>92.592592592592609</v>
      </c>
      <c r="Z72" s="10">
        <f t="shared" si="54"/>
        <v>3.7037037037037033</v>
      </c>
      <c r="AA72" s="10">
        <f t="shared" si="50"/>
        <v>6.3829787234042552</v>
      </c>
      <c r="AB72" s="17">
        <f t="shared" si="51"/>
        <v>42.857142857142854</v>
      </c>
      <c r="AC72" s="17">
        <f t="shared" si="55"/>
        <v>17.859124531946492</v>
      </c>
      <c r="AD72" s="10">
        <f t="shared" si="56"/>
        <v>96.296296296296291</v>
      </c>
      <c r="AE72" s="10">
        <f t="shared" si="52"/>
        <v>93.61702127659575</v>
      </c>
      <c r="AF72" s="17">
        <f t="shared" si="53"/>
        <v>57.142857142857139</v>
      </c>
      <c r="AG72" s="10">
        <f t="shared" si="57"/>
        <v>17.859124531946495</v>
      </c>
    </row>
    <row r="73" spans="1:33" x14ac:dyDescent="0.25">
      <c r="B73" s="3">
        <v>5</v>
      </c>
      <c r="C73" s="16">
        <v>2</v>
      </c>
      <c r="D73" s="16">
        <v>1</v>
      </c>
      <c r="E73" s="17">
        <v>1</v>
      </c>
      <c r="F73" s="16">
        <v>4</v>
      </c>
      <c r="G73" s="16">
        <v>2</v>
      </c>
      <c r="H73" s="17">
        <v>6</v>
      </c>
      <c r="I73" s="16">
        <v>2</v>
      </c>
      <c r="J73" s="16">
        <v>1</v>
      </c>
      <c r="K73" s="17">
        <v>1</v>
      </c>
      <c r="L73" s="16">
        <v>2</v>
      </c>
      <c r="M73" s="16">
        <v>1</v>
      </c>
      <c r="N73" s="17">
        <v>1</v>
      </c>
      <c r="O73" s="17" t="s">
        <v>31</v>
      </c>
      <c r="P73" s="16">
        <v>6</v>
      </c>
      <c r="Q73" s="16">
        <v>3</v>
      </c>
      <c r="R73" s="17">
        <v>7</v>
      </c>
      <c r="S73" s="17">
        <v>3</v>
      </c>
      <c r="T73" s="17">
        <v>1.3333333333333333</v>
      </c>
      <c r="U73" s="17">
        <v>4</v>
      </c>
      <c r="V73" s="17">
        <v>5.333333333333333</v>
      </c>
      <c r="W73" s="17">
        <v>25</v>
      </c>
      <c r="X73" s="10">
        <v>75</v>
      </c>
      <c r="Z73" s="10">
        <f t="shared" si="54"/>
        <v>33.333333333333329</v>
      </c>
      <c r="AA73" s="10">
        <f t="shared" si="50"/>
        <v>33.333333333333329</v>
      </c>
      <c r="AB73" s="17">
        <f t="shared" si="51"/>
        <v>14.285714285714285</v>
      </c>
      <c r="AC73" s="17">
        <f t="shared" si="55"/>
        <v>8.9791337293529931</v>
      </c>
      <c r="AD73" s="10">
        <f t="shared" si="56"/>
        <v>66.666666666666657</v>
      </c>
      <c r="AE73" s="10">
        <f t="shared" si="52"/>
        <v>66.666666666666657</v>
      </c>
      <c r="AF73" s="17">
        <f t="shared" si="53"/>
        <v>85.714285714285708</v>
      </c>
      <c r="AG73" s="10">
        <f t="shared" si="57"/>
        <v>8.9791337293529541</v>
      </c>
    </row>
    <row r="74" spans="1:33" x14ac:dyDescent="0.25">
      <c r="B74" s="3">
        <v>6</v>
      </c>
      <c r="C74" s="16">
        <v>1</v>
      </c>
      <c r="D74" s="16">
        <v>2</v>
      </c>
      <c r="E74" s="12"/>
      <c r="F74" s="16">
        <v>29</v>
      </c>
      <c r="G74" s="16">
        <v>14</v>
      </c>
      <c r="H74" s="12"/>
      <c r="I74" s="16">
        <v>2</v>
      </c>
      <c r="J74" s="16">
        <v>1</v>
      </c>
      <c r="K74" s="12"/>
      <c r="L74" s="16">
        <v>1.5</v>
      </c>
      <c r="M74" s="16">
        <v>1.5</v>
      </c>
      <c r="N74" s="12"/>
      <c r="O74" s="18" t="s">
        <v>32</v>
      </c>
      <c r="P74" s="16">
        <v>30.5</v>
      </c>
      <c r="Q74" s="16">
        <v>15.5</v>
      </c>
      <c r="R74" s="12"/>
      <c r="S74" s="17">
        <v>3</v>
      </c>
      <c r="T74" s="17">
        <v>1.5</v>
      </c>
      <c r="U74" s="17">
        <v>21.5</v>
      </c>
      <c r="V74" s="17">
        <v>23</v>
      </c>
      <c r="W74" s="17">
        <v>6.5217391304347823</v>
      </c>
      <c r="X74" s="10">
        <v>93.478260869565219</v>
      </c>
      <c r="Z74" s="10">
        <f t="shared" si="54"/>
        <v>4.918032786885246</v>
      </c>
      <c r="AA74" s="10">
        <f t="shared" si="50"/>
        <v>9.67741935483871</v>
      </c>
      <c r="AB74" s="13"/>
      <c r="AC74" s="17">
        <f t="shared" si="55"/>
        <v>2.379693283976732</v>
      </c>
      <c r="AD74" s="10">
        <f t="shared" si="56"/>
        <v>95.081967213114751</v>
      </c>
      <c r="AE74" s="10">
        <f t="shared" si="52"/>
        <v>90.322580645161281</v>
      </c>
      <c r="AF74" s="13"/>
      <c r="AG74" s="10">
        <f t="shared" si="57"/>
        <v>2.3796932839767351</v>
      </c>
    </row>
    <row r="75" spans="1:33" x14ac:dyDescent="0.25">
      <c r="B75" s="3">
        <v>7</v>
      </c>
      <c r="C75" s="16">
        <v>2</v>
      </c>
      <c r="D75" s="13"/>
      <c r="E75" s="17">
        <v>1</v>
      </c>
      <c r="F75" s="16">
        <v>13</v>
      </c>
      <c r="G75" s="13"/>
      <c r="H75" s="17">
        <v>18</v>
      </c>
      <c r="I75" s="16">
        <v>1</v>
      </c>
      <c r="J75" s="13"/>
      <c r="K75" s="17">
        <v>1</v>
      </c>
      <c r="L75" s="16">
        <v>1.5</v>
      </c>
      <c r="M75" s="13"/>
      <c r="N75" s="17">
        <v>1</v>
      </c>
      <c r="O75" s="17" t="s">
        <v>31</v>
      </c>
      <c r="P75" s="16">
        <v>14.5</v>
      </c>
      <c r="Q75" s="13"/>
      <c r="R75" s="17">
        <v>19</v>
      </c>
      <c r="S75" s="17">
        <v>3</v>
      </c>
      <c r="T75" s="17">
        <v>1.25</v>
      </c>
      <c r="U75" s="17">
        <v>15.5</v>
      </c>
      <c r="V75" s="17">
        <v>16.75</v>
      </c>
      <c r="W75" s="17">
        <v>7.4626865671641784</v>
      </c>
      <c r="X75" s="10">
        <v>92.537313432835816</v>
      </c>
      <c r="Z75" s="10">
        <f t="shared" si="54"/>
        <v>10.344827586206897</v>
      </c>
      <c r="AA75" s="13"/>
      <c r="AB75" s="17">
        <f t="shared" si="51"/>
        <v>5.2631578947368416</v>
      </c>
      <c r="AC75" s="17">
        <f t="shared" si="55"/>
        <v>2.5408348457350258</v>
      </c>
      <c r="AD75" s="10">
        <f t="shared" si="56"/>
        <v>89.65517241379311</v>
      </c>
      <c r="AE75" s="13"/>
      <c r="AF75" s="17">
        <f t="shared" si="53"/>
        <v>94.73684210526315</v>
      </c>
      <c r="AG75" s="10">
        <f t="shared" si="57"/>
        <v>2.5408348457350201</v>
      </c>
    </row>
    <row r="76" spans="1:33" x14ac:dyDescent="0.25">
      <c r="B76" s="3">
        <v>10</v>
      </c>
      <c r="C76" s="16">
        <v>12</v>
      </c>
      <c r="D76" s="16">
        <v>1</v>
      </c>
      <c r="E76" s="17">
        <v>2</v>
      </c>
      <c r="F76" s="16">
        <v>56</v>
      </c>
      <c r="G76" s="16">
        <v>20</v>
      </c>
      <c r="H76" s="17">
        <v>9</v>
      </c>
      <c r="I76" s="16">
        <v>10</v>
      </c>
      <c r="J76" s="16">
        <v>1</v>
      </c>
      <c r="K76" s="17">
        <v>10</v>
      </c>
      <c r="L76" s="16">
        <v>11</v>
      </c>
      <c r="M76" s="16">
        <v>1</v>
      </c>
      <c r="N76" s="17">
        <v>6</v>
      </c>
      <c r="O76" s="18" t="s">
        <v>32</v>
      </c>
      <c r="P76" s="16">
        <v>67</v>
      </c>
      <c r="Q76" s="16">
        <v>21</v>
      </c>
      <c r="R76" s="17">
        <v>15</v>
      </c>
      <c r="S76" s="17">
        <v>3</v>
      </c>
      <c r="T76" s="17">
        <v>6</v>
      </c>
      <c r="U76" s="17">
        <v>28.333333333333332</v>
      </c>
      <c r="V76" s="17">
        <v>34.333333333333336</v>
      </c>
      <c r="W76" s="17">
        <v>17.475728155339805</v>
      </c>
      <c r="X76" s="10">
        <v>82.524271844660177</v>
      </c>
      <c r="Z76" s="10">
        <f t="shared" si="54"/>
        <v>16.417910447761194</v>
      </c>
      <c r="AA76" s="10">
        <f t="shared" si="50"/>
        <v>4.7619047619047619</v>
      </c>
      <c r="AB76" s="17">
        <f t="shared" si="51"/>
        <v>40</v>
      </c>
      <c r="AC76" s="17">
        <f t="shared" si="55"/>
        <v>14.657954883147916</v>
      </c>
      <c r="AD76" s="10">
        <f t="shared" si="56"/>
        <v>83.582089552238799</v>
      </c>
      <c r="AE76" s="10">
        <f t="shared" si="52"/>
        <v>95.238095238095227</v>
      </c>
      <c r="AF76" s="17">
        <f t="shared" si="53"/>
        <v>60</v>
      </c>
      <c r="AG76" s="10">
        <f t="shared" si="57"/>
        <v>14.6579548831479</v>
      </c>
    </row>
    <row r="77" spans="1:33" x14ac:dyDescent="0.25">
      <c r="B77" s="3">
        <v>14</v>
      </c>
      <c r="C77" s="16">
        <v>1</v>
      </c>
      <c r="D77" s="16">
        <v>1</v>
      </c>
      <c r="E77" s="17">
        <v>3</v>
      </c>
      <c r="F77" s="16">
        <v>1</v>
      </c>
      <c r="G77" s="16">
        <v>22</v>
      </c>
      <c r="H77" s="17">
        <v>42</v>
      </c>
      <c r="I77" s="16">
        <v>1</v>
      </c>
      <c r="J77" s="16">
        <v>1</v>
      </c>
      <c r="K77" s="17">
        <v>3</v>
      </c>
      <c r="L77" s="16">
        <v>1</v>
      </c>
      <c r="M77" s="16">
        <v>1</v>
      </c>
      <c r="N77" s="17">
        <v>3</v>
      </c>
      <c r="O77" s="17" t="s">
        <v>31</v>
      </c>
      <c r="P77" s="16">
        <v>2</v>
      </c>
      <c r="Q77" s="16">
        <v>23</v>
      </c>
      <c r="R77" s="17">
        <v>45</v>
      </c>
      <c r="S77" s="17">
        <v>2</v>
      </c>
      <c r="T77" s="17">
        <v>1.6666666666666667</v>
      </c>
      <c r="U77" s="17">
        <v>21.666666666666668</v>
      </c>
      <c r="V77" s="17">
        <v>23.333333333333332</v>
      </c>
      <c r="W77" s="17">
        <v>7.1428571428571441</v>
      </c>
      <c r="X77" s="10">
        <v>92.857142857142875</v>
      </c>
      <c r="Z77" s="10">
        <f t="shared" si="54"/>
        <v>50</v>
      </c>
      <c r="AA77" s="10">
        <f t="shared" si="50"/>
        <v>4.3478260869565215</v>
      </c>
      <c r="AB77" s="17">
        <f t="shared" si="51"/>
        <v>6.666666666666667</v>
      </c>
      <c r="AC77" s="17">
        <f t="shared" si="55"/>
        <v>20.995438082271999</v>
      </c>
      <c r="AD77" s="10">
        <f t="shared" si="56"/>
        <v>50</v>
      </c>
      <c r="AE77" s="10">
        <f t="shared" si="52"/>
        <v>95.652173913043484</v>
      </c>
      <c r="AF77" s="17">
        <f t="shared" si="53"/>
        <v>93.333333333333329</v>
      </c>
      <c r="AG77" s="10">
        <f t="shared" si="57"/>
        <v>20.995438082271992</v>
      </c>
    </row>
  </sheetData>
  <mergeCells count="49">
    <mergeCell ref="AD68:AF68"/>
    <mergeCell ref="C68:E68"/>
    <mergeCell ref="F68:H68"/>
    <mergeCell ref="I68:K68"/>
    <mergeCell ref="L68:N68"/>
    <mergeCell ref="P68:R68"/>
    <mergeCell ref="Z68:AB68"/>
    <mergeCell ref="AD46:AF46"/>
    <mergeCell ref="C57:E57"/>
    <mergeCell ref="F57:H57"/>
    <mergeCell ref="I57:K57"/>
    <mergeCell ref="L57:N57"/>
    <mergeCell ref="P57:R57"/>
    <mergeCell ref="Z57:AB57"/>
    <mergeCell ref="AD57:AF57"/>
    <mergeCell ref="C46:E46"/>
    <mergeCell ref="F46:H46"/>
    <mergeCell ref="I46:K46"/>
    <mergeCell ref="L46:N46"/>
    <mergeCell ref="P46:R46"/>
    <mergeCell ref="Z46:AB46"/>
    <mergeCell ref="AD24:AF24"/>
    <mergeCell ref="C35:E35"/>
    <mergeCell ref="F35:H35"/>
    <mergeCell ref="I35:K35"/>
    <mergeCell ref="L35:N35"/>
    <mergeCell ref="P35:R35"/>
    <mergeCell ref="Z35:AB35"/>
    <mergeCell ref="AD35:AF35"/>
    <mergeCell ref="C24:E24"/>
    <mergeCell ref="F24:H24"/>
    <mergeCell ref="I24:K24"/>
    <mergeCell ref="L24:N24"/>
    <mergeCell ref="P24:R24"/>
    <mergeCell ref="Z24:AB24"/>
    <mergeCell ref="AD2:AF2"/>
    <mergeCell ref="C13:E13"/>
    <mergeCell ref="F13:H13"/>
    <mergeCell ref="I13:K13"/>
    <mergeCell ref="L13:N13"/>
    <mergeCell ref="P13:R13"/>
    <mergeCell ref="Z13:AB13"/>
    <mergeCell ref="AD13:AF13"/>
    <mergeCell ref="C2:E2"/>
    <mergeCell ref="F2:H2"/>
    <mergeCell ref="I2:K2"/>
    <mergeCell ref="L2:N2"/>
    <mergeCell ref="P2:R2"/>
    <mergeCell ref="Z2:A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A6E31-C1E6-4AE2-AD72-CDA9B1EF539C}">
  <dimension ref="A2:Y77"/>
  <sheetViews>
    <sheetView zoomScale="85" zoomScaleNormal="85" workbookViewId="0"/>
  </sheetViews>
  <sheetFormatPr defaultRowHeight="15" x14ac:dyDescent="0.25"/>
  <sheetData>
    <row r="2" spans="1:25" x14ac:dyDescent="0.25">
      <c r="A2" s="1" t="s">
        <v>13</v>
      </c>
      <c r="B2" s="5" t="s">
        <v>0</v>
      </c>
      <c r="C2" s="6" t="s">
        <v>1</v>
      </c>
      <c r="D2" s="6"/>
      <c r="E2" s="7"/>
      <c r="F2" s="6" t="s">
        <v>2</v>
      </c>
      <c r="G2" s="6"/>
      <c r="H2" s="7"/>
      <c r="I2" s="6" t="s">
        <v>3</v>
      </c>
      <c r="J2" s="6"/>
      <c r="K2" s="7"/>
      <c r="L2" s="6" t="s">
        <v>4</v>
      </c>
      <c r="M2" s="6"/>
      <c r="N2" s="7"/>
      <c r="O2" s="5" t="s">
        <v>5</v>
      </c>
      <c r="P2" s="6" t="s">
        <v>6</v>
      </c>
      <c r="Q2" s="6"/>
      <c r="R2" s="7"/>
      <c r="S2" s="5" t="s">
        <v>7</v>
      </c>
      <c r="T2" s="5" t="s">
        <v>8</v>
      </c>
      <c r="U2" s="5" t="s">
        <v>9</v>
      </c>
      <c r="V2" s="8" t="s">
        <v>10</v>
      </c>
      <c r="W2" s="4"/>
      <c r="X2" s="5" t="s">
        <v>16</v>
      </c>
      <c r="Y2" s="8" t="s">
        <v>18</v>
      </c>
    </row>
    <row r="3" spans="1:25" x14ac:dyDescent="0.25">
      <c r="A3" s="2" t="s">
        <v>14</v>
      </c>
      <c r="B3" s="3">
        <v>1</v>
      </c>
      <c r="C3" s="23">
        <f>SUM((Colonies!C3)*(10^3))*20</f>
        <v>40000</v>
      </c>
      <c r="D3" s="23">
        <f>SUM((Colonies!D3)*(10^3))*20</f>
        <v>500000</v>
      </c>
      <c r="E3" s="24">
        <f>SUM((Colonies!E3)*(10^3))*20</f>
        <v>40000</v>
      </c>
      <c r="F3" s="23">
        <f>SUM((Colonies!F3)*(10^3))*20</f>
        <v>0</v>
      </c>
      <c r="G3" s="23">
        <f>SUM((Colonies!G3)*(10^3))*20</f>
        <v>0</v>
      </c>
      <c r="H3" s="24">
        <f>SUM((Colonies!H3)*(10^3))*20</f>
        <v>0</v>
      </c>
      <c r="I3" s="23">
        <f>SUM((Colonies!I3)*(10^3))*20</f>
        <v>240000</v>
      </c>
      <c r="J3" s="23">
        <f>SUM((Colonies!J3)*(10^3))*20</f>
        <v>500000</v>
      </c>
      <c r="K3" s="24">
        <f>SUM((Colonies!K3)*(10^3))*20</f>
        <v>40000</v>
      </c>
      <c r="L3" s="23">
        <f>SUM((Colonies!L3)*(10^3))*20</f>
        <v>140000</v>
      </c>
      <c r="M3" s="23">
        <f>SUM((Colonies!M3)*(10^3))*20</f>
        <v>500000</v>
      </c>
      <c r="N3" s="24">
        <f>SUM((Colonies!N3)*(10^3))*20</f>
        <v>40000</v>
      </c>
      <c r="O3" s="15" t="s">
        <v>31</v>
      </c>
      <c r="P3" s="23">
        <f>SUM((Colonies!P3)*(10^3))*20</f>
        <v>140000</v>
      </c>
      <c r="Q3" s="23">
        <f>SUM((Colonies!Q3)*(10^3))*20</f>
        <v>500000</v>
      </c>
      <c r="R3" s="24">
        <f>SUM((Colonies!R3)*(10^3))*20</f>
        <v>40000</v>
      </c>
      <c r="S3" s="15">
        <v>3</v>
      </c>
      <c r="T3" s="24">
        <f>SUM(L3:N3)/3</f>
        <v>226666.66666666666</v>
      </c>
      <c r="U3" s="24">
        <f>SUM(F3:H3)/3</f>
        <v>0</v>
      </c>
      <c r="V3" s="22">
        <f>SUM(P3:R3)/3</f>
        <v>226666.66666666666</v>
      </c>
      <c r="W3" s="4"/>
      <c r="X3" s="24">
        <f>_xlfn.STDEV.P(L3:N3)</f>
        <v>197540.43186705405</v>
      </c>
      <c r="Y3" s="22">
        <f>_xlfn.STDEV.P(F3:H3)</f>
        <v>0</v>
      </c>
    </row>
    <row r="4" spans="1:25" x14ac:dyDescent="0.25">
      <c r="B4" s="3">
        <v>2</v>
      </c>
      <c r="C4" s="25">
        <f>SUM((Colonies!C4)*(10^3))*20</f>
        <v>120000</v>
      </c>
      <c r="D4" s="25">
        <f>SUM((Colonies!D4)*(10^3))*20</f>
        <v>260000</v>
      </c>
      <c r="E4" s="26">
        <f>SUM((Colonies!E4)*(10^3))*20</f>
        <v>20000</v>
      </c>
      <c r="F4" s="25">
        <f>SUM((Colonies!F4)*(10^3))*20</f>
        <v>0</v>
      </c>
      <c r="G4" s="25">
        <f>SUM((Colonies!G4)*(10^3))*20</f>
        <v>0</v>
      </c>
      <c r="H4" s="26">
        <f>SUM((Colonies!H4)*(10^3))*20</f>
        <v>0</v>
      </c>
      <c r="I4" s="25">
        <f>SUM((Colonies!I4)*(10^3))*20</f>
        <v>300000</v>
      </c>
      <c r="J4" s="25">
        <f>SUM((Colonies!J4)*(10^3))*20</f>
        <v>260000</v>
      </c>
      <c r="K4" s="26">
        <f>SUM((Colonies!K4)*(10^3))*20</f>
        <v>80000</v>
      </c>
      <c r="L4" s="25">
        <f>SUM((Colonies!L4)*(10^3))*20</f>
        <v>210000</v>
      </c>
      <c r="M4" s="25">
        <f>SUM((Colonies!M4)*(10^3))*20</f>
        <v>260000</v>
      </c>
      <c r="N4" s="26">
        <f>SUM((Colonies!N4)*(10^3))*20</f>
        <v>50000</v>
      </c>
      <c r="O4" s="17" t="s">
        <v>31</v>
      </c>
      <c r="P4" s="25">
        <f>SUM((Colonies!P4)*(10^3))*20</f>
        <v>210000</v>
      </c>
      <c r="Q4" s="25">
        <f>SUM((Colonies!Q4)*(10^3))*20</f>
        <v>260000</v>
      </c>
      <c r="R4" s="26">
        <f>SUM((Colonies!R4)*(10^3))*20</f>
        <v>50000</v>
      </c>
      <c r="S4" s="17">
        <v>3</v>
      </c>
      <c r="T4" s="26">
        <f t="shared" ref="T4:T11" si="0">SUM(L4:N4)/3</f>
        <v>173333.33333333334</v>
      </c>
      <c r="U4" s="26">
        <f t="shared" ref="U4:U11" si="1">SUM(F4:H4)/3</f>
        <v>0</v>
      </c>
      <c r="V4" s="22">
        <f t="shared" ref="V4:V11" si="2">SUM(P4:R4)/3</f>
        <v>173333.33333333334</v>
      </c>
      <c r="W4" s="4"/>
      <c r="X4" s="26">
        <f t="shared" ref="X4:X11" si="3">_xlfn.STDEV.P(L4:N4)</f>
        <v>89566.858950296024</v>
      </c>
      <c r="Y4" s="22">
        <f t="shared" ref="Y4:Y11" si="4">_xlfn.STDEV.P(F4:H4)</f>
        <v>0</v>
      </c>
    </row>
    <row r="5" spans="1:25" x14ac:dyDescent="0.25">
      <c r="B5" s="3">
        <v>3</v>
      </c>
      <c r="C5" s="25">
        <f>SUM((Colonies!C5)*(10^3))*20</f>
        <v>460000</v>
      </c>
      <c r="D5" s="25">
        <f>SUM((Colonies!D5)*(10^3))*20</f>
        <v>180000</v>
      </c>
      <c r="E5" s="26">
        <f>SUM((Colonies!E5)*(10^3))*20</f>
        <v>80000</v>
      </c>
      <c r="F5" s="25">
        <f>SUM((Colonies!F5)*(10^3))*20</f>
        <v>0</v>
      </c>
      <c r="G5" s="25">
        <f>SUM((Colonies!G5)*(10^3))*20</f>
        <v>0</v>
      </c>
      <c r="H5" s="26">
        <f>SUM((Colonies!H5)*(10^3))*20</f>
        <v>0</v>
      </c>
      <c r="I5" s="25">
        <f>SUM((Colonies!I5)*(10^3))*20</f>
        <v>500000</v>
      </c>
      <c r="J5" s="25">
        <f>SUM((Colonies!J5)*(10^3))*20</f>
        <v>220000</v>
      </c>
      <c r="K5" s="26">
        <f>SUM((Colonies!K5)*(10^3))*20</f>
        <v>160000</v>
      </c>
      <c r="L5" s="25">
        <f>SUM((Colonies!L5)*(10^3))*20</f>
        <v>480000</v>
      </c>
      <c r="M5" s="25">
        <f>SUM((Colonies!M5)*(10^3))*20</f>
        <v>200000</v>
      </c>
      <c r="N5" s="26">
        <f>SUM((Colonies!N5)*(10^3))*20</f>
        <v>120000</v>
      </c>
      <c r="O5" s="17" t="s">
        <v>31</v>
      </c>
      <c r="P5" s="25">
        <f>SUM((Colonies!P5)*(10^3))*20</f>
        <v>480000</v>
      </c>
      <c r="Q5" s="25">
        <f>SUM((Colonies!Q5)*(10^3))*20</f>
        <v>200000</v>
      </c>
      <c r="R5" s="26">
        <f>SUM((Colonies!R5)*(10^3))*20</f>
        <v>120000</v>
      </c>
      <c r="S5" s="17">
        <v>3</v>
      </c>
      <c r="T5" s="26">
        <f t="shared" si="0"/>
        <v>266666.66666666669</v>
      </c>
      <c r="U5" s="26">
        <f t="shared" si="1"/>
        <v>0</v>
      </c>
      <c r="V5" s="22">
        <f t="shared" si="2"/>
        <v>266666.66666666669</v>
      </c>
      <c r="W5" s="4"/>
      <c r="X5" s="26">
        <f t="shared" si="3"/>
        <v>154344.49203720302</v>
      </c>
      <c r="Y5" s="22">
        <f t="shared" si="4"/>
        <v>0</v>
      </c>
    </row>
    <row r="6" spans="1:25" x14ac:dyDescent="0.25">
      <c r="B6" s="3">
        <v>4</v>
      </c>
      <c r="C6" s="25">
        <f>SUM((Colonies!C6)*(10^3))*20</f>
        <v>60000</v>
      </c>
      <c r="D6" s="25">
        <f>SUM((Colonies!D6)*(10^3))*20</f>
        <v>360000</v>
      </c>
      <c r="E6" s="26">
        <f>SUM((Colonies!E6)*(10^3))*20</f>
        <v>60000</v>
      </c>
      <c r="F6" s="25">
        <f>SUM((Colonies!F6)*(10^3))*20</f>
        <v>0</v>
      </c>
      <c r="G6" s="25">
        <f>SUM((Colonies!G6)*(10^3))*20</f>
        <v>0</v>
      </c>
      <c r="H6" s="26">
        <f>SUM((Colonies!H6)*(10^3))*20</f>
        <v>0</v>
      </c>
      <c r="I6" s="25">
        <f>SUM((Colonies!I6)*(10^3))*20</f>
        <v>40000</v>
      </c>
      <c r="J6" s="25">
        <f>SUM((Colonies!J6)*(10^3))*20</f>
        <v>300000</v>
      </c>
      <c r="K6" s="26">
        <f>SUM((Colonies!K6)*(10^3))*20</f>
        <v>60000</v>
      </c>
      <c r="L6" s="25">
        <f>SUM((Colonies!L6)*(10^3))*20</f>
        <v>50000</v>
      </c>
      <c r="M6" s="25">
        <f>SUM((Colonies!M6)*(10^3))*20</f>
        <v>330000</v>
      </c>
      <c r="N6" s="26">
        <f>SUM((Colonies!N6)*(10^3))*20</f>
        <v>60000</v>
      </c>
      <c r="O6" s="17" t="s">
        <v>31</v>
      </c>
      <c r="P6" s="25">
        <f>SUM((Colonies!P6)*(10^3))*20</f>
        <v>50000</v>
      </c>
      <c r="Q6" s="25">
        <f>SUM((Colonies!Q6)*(10^3))*20</f>
        <v>330000</v>
      </c>
      <c r="R6" s="26">
        <f>SUM((Colonies!R6)*(10^3))*20</f>
        <v>60000</v>
      </c>
      <c r="S6" s="17">
        <v>3</v>
      </c>
      <c r="T6" s="26">
        <f t="shared" si="0"/>
        <v>146666.66666666666</v>
      </c>
      <c r="U6" s="26">
        <f t="shared" si="1"/>
        <v>0</v>
      </c>
      <c r="V6" s="22">
        <f t="shared" si="2"/>
        <v>146666.66666666666</v>
      </c>
      <c r="W6" s="4"/>
      <c r="X6" s="26">
        <f t="shared" si="3"/>
        <v>129700.50972229146</v>
      </c>
      <c r="Y6" s="22">
        <f t="shared" si="4"/>
        <v>0</v>
      </c>
    </row>
    <row r="7" spans="1:25" x14ac:dyDescent="0.25">
      <c r="B7" s="3">
        <v>5</v>
      </c>
      <c r="C7" s="25">
        <f>SUM((Colonies!C7)*(10^3))*20</f>
        <v>420000</v>
      </c>
      <c r="D7" s="25">
        <f>SUM((Colonies!D7)*(10^3))*20</f>
        <v>40000</v>
      </c>
      <c r="E7" s="26">
        <f>SUM((Colonies!E7)*(10^3))*20</f>
        <v>1280000</v>
      </c>
      <c r="F7" s="25">
        <f>SUM((Colonies!F7)*(10^3))*20</f>
        <v>0</v>
      </c>
      <c r="G7" s="25">
        <f>SUM((Colonies!G7)*(10^3))*20</f>
        <v>0</v>
      </c>
      <c r="H7" s="26">
        <f>SUM((Colonies!H7)*(10^3))*20</f>
        <v>0</v>
      </c>
      <c r="I7" s="25">
        <f>SUM((Colonies!I7)*(10^3))*20</f>
        <v>820000</v>
      </c>
      <c r="J7" s="25">
        <f>SUM((Colonies!J7)*(10^3))*20</f>
        <v>40000</v>
      </c>
      <c r="K7" s="26">
        <f>SUM((Colonies!K7)*(10^3))*20</f>
        <v>1160000</v>
      </c>
      <c r="L7" s="25">
        <f>SUM((Colonies!L7)*(10^3))*20</f>
        <v>620000</v>
      </c>
      <c r="M7" s="25">
        <f>SUM((Colonies!M7)*(10^3))*20</f>
        <v>40000</v>
      </c>
      <c r="N7" s="26">
        <f>SUM((Colonies!N7)*(10^3))*20</f>
        <v>1220000</v>
      </c>
      <c r="O7" s="17" t="s">
        <v>31</v>
      </c>
      <c r="P7" s="25">
        <f>SUM((Colonies!P7)*(10^3))*20</f>
        <v>620000</v>
      </c>
      <c r="Q7" s="25">
        <f>SUM((Colonies!Q7)*(10^3))*20</f>
        <v>40000</v>
      </c>
      <c r="R7" s="26">
        <f>SUM((Colonies!R7)*(10^3))*20</f>
        <v>1220000</v>
      </c>
      <c r="S7" s="17">
        <v>3</v>
      </c>
      <c r="T7" s="26">
        <f t="shared" si="0"/>
        <v>626666.66666666663</v>
      </c>
      <c r="U7" s="26">
        <f t="shared" si="1"/>
        <v>0</v>
      </c>
      <c r="V7" s="22">
        <f t="shared" si="2"/>
        <v>626666.66666666663</v>
      </c>
      <c r="W7" s="4"/>
      <c r="X7" s="26">
        <f t="shared" si="3"/>
        <v>481756.04707039113</v>
      </c>
      <c r="Y7" s="22">
        <f t="shared" si="4"/>
        <v>0</v>
      </c>
    </row>
    <row r="8" spans="1:25" x14ac:dyDescent="0.25">
      <c r="B8" s="3">
        <v>6</v>
      </c>
      <c r="C8" s="25">
        <f>SUM((Colonies!C8)*(10^3))*20</f>
        <v>60000</v>
      </c>
      <c r="D8" s="25">
        <f>SUM((Colonies!D8)*(10^3))*20</f>
        <v>20000</v>
      </c>
      <c r="E8" s="26">
        <f>SUM((Colonies!E8)*(10^3))*20</f>
        <v>840000</v>
      </c>
      <c r="F8" s="25">
        <f>SUM((Colonies!F8)*(10^3))*20</f>
        <v>0</v>
      </c>
      <c r="G8" s="25">
        <f>SUM((Colonies!G8)*(10^3))*20</f>
        <v>0</v>
      </c>
      <c r="H8" s="26">
        <f>SUM((Colonies!H8)*(10^3))*20</f>
        <v>0</v>
      </c>
      <c r="I8" s="25">
        <f>SUM((Colonies!I8)*(10^3))*20</f>
        <v>120000</v>
      </c>
      <c r="J8" s="25">
        <f>SUM((Colonies!J8)*(10^3))*20</f>
        <v>20000</v>
      </c>
      <c r="K8" s="26">
        <f>SUM((Colonies!K8)*(10^3))*20</f>
        <v>960000</v>
      </c>
      <c r="L8" s="25">
        <f>SUM((Colonies!L8)*(10^3))*20</f>
        <v>90000</v>
      </c>
      <c r="M8" s="25">
        <f>SUM((Colonies!M8)*(10^3))*20</f>
        <v>20000</v>
      </c>
      <c r="N8" s="26">
        <f>SUM((Colonies!N8)*(10^3))*20</f>
        <v>900000</v>
      </c>
      <c r="O8" s="17" t="s">
        <v>31</v>
      </c>
      <c r="P8" s="25">
        <f>SUM((Colonies!P8)*(10^3))*20</f>
        <v>90000</v>
      </c>
      <c r="Q8" s="25">
        <f>SUM((Colonies!Q8)*(10^3))*20</f>
        <v>20000</v>
      </c>
      <c r="R8" s="26">
        <f>SUM((Colonies!R8)*(10^3))*20</f>
        <v>900000</v>
      </c>
      <c r="S8" s="17">
        <v>3</v>
      </c>
      <c r="T8" s="26">
        <f t="shared" si="0"/>
        <v>336666.66666666669</v>
      </c>
      <c r="U8" s="26">
        <f t="shared" si="1"/>
        <v>0</v>
      </c>
      <c r="V8" s="22">
        <f t="shared" si="2"/>
        <v>336666.66666666669</v>
      </c>
      <c r="W8" s="4"/>
      <c r="X8" s="26">
        <f t="shared" si="3"/>
        <v>399360.60007077426</v>
      </c>
      <c r="Y8" s="22">
        <f t="shared" si="4"/>
        <v>0</v>
      </c>
    </row>
    <row r="9" spans="1:25" x14ac:dyDescent="0.25">
      <c r="B9" s="3">
        <v>7</v>
      </c>
      <c r="C9" s="13"/>
      <c r="D9" s="25">
        <f>SUM((Colonies!D9)*(10^3))*20</f>
        <v>20000</v>
      </c>
      <c r="E9" s="26">
        <f>SUM((Colonies!E9)*(10^3))*20</f>
        <v>20000</v>
      </c>
      <c r="F9" s="13"/>
      <c r="G9" s="25">
        <f>SUM((Colonies!G9)*(10^3))*20</f>
        <v>0</v>
      </c>
      <c r="H9" s="26">
        <f>SUM((Colonies!H9)*(10^3))*20</f>
        <v>0</v>
      </c>
      <c r="I9" s="13"/>
      <c r="J9" s="25">
        <f>SUM((Colonies!J9)*(10^3))*20</f>
        <v>20000</v>
      </c>
      <c r="K9" s="26">
        <f>SUM((Colonies!K9)*(10^3))*20</f>
        <v>160000</v>
      </c>
      <c r="L9" s="13"/>
      <c r="M9" s="25">
        <f>SUM((Colonies!M9)*(10^3))*20</f>
        <v>20000</v>
      </c>
      <c r="N9" s="26">
        <f>SUM((Colonies!N9)*(10^3))*20</f>
        <v>90000</v>
      </c>
      <c r="O9" s="17" t="s">
        <v>31</v>
      </c>
      <c r="P9" s="13"/>
      <c r="Q9" s="25">
        <f>SUM((Colonies!Q9)*(10^3))*20</f>
        <v>20000</v>
      </c>
      <c r="R9" s="26">
        <f>SUM((Colonies!R9)*(10^3))*20</f>
        <v>90000</v>
      </c>
      <c r="S9" s="17">
        <v>3</v>
      </c>
      <c r="T9" s="26">
        <f>SUM(L9:N9)/2</f>
        <v>55000</v>
      </c>
      <c r="U9" s="26">
        <f>SUM(F9:H9)/2</f>
        <v>0</v>
      </c>
      <c r="V9" s="22">
        <f>SUM(P9:R9)/2</f>
        <v>55000</v>
      </c>
      <c r="W9" s="4"/>
      <c r="X9" s="26">
        <f t="shared" si="3"/>
        <v>35000</v>
      </c>
      <c r="Y9" s="22">
        <f t="shared" si="4"/>
        <v>0</v>
      </c>
    </row>
    <row r="10" spans="1:25" x14ac:dyDescent="0.25">
      <c r="B10" s="3">
        <v>10</v>
      </c>
      <c r="C10" s="25">
        <f>SUM((Colonies!C10)*(10^3))*20</f>
        <v>80000</v>
      </c>
      <c r="D10" s="25">
        <f>SUM((Colonies!D10)*(10^3))*20</f>
        <v>280000</v>
      </c>
      <c r="E10" s="26">
        <f>SUM((Colonies!E10)*(10^3))*20</f>
        <v>240000</v>
      </c>
      <c r="F10" s="25">
        <f>SUM((Colonies!F10)*(10^3))*20</f>
        <v>0</v>
      </c>
      <c r="G10" s="25">
        <f>SUM((Colonies!G10)*(10^3))*20</f>
        <v>0</v>
      </c>
      <c r="H10" s="26">
        <f>SUM((Colonies!H10)*(10^3))*20</f>
        <v>0</v>
      </c>
      <c r="I10" s="25">
        <f>SUM((Colonies!I10)*(10^3))*20</f>
        <v>80000</v>
      </c>
      <c r="J10" s="25">
        <f>SUM((Colonies!J10)*(10^3))*20</f>
        <v>240000</v>
      </c>
      <c r="K10" s="26">
        <f>SUM((Colonies!K10)*(10^3))*20</f>
        <v>260000</v>
      </c>
      <c r="L10" s="25">
        <f>SUM((Colonies!L10)*(10^3))*20</f>
        <v>80000</v>
      </c>
      <c r="M10" s="25">
        <f>SUM((Colonies!M10)*(10^3))*20</f>
        <v>260000</v>
      </c>
      <c r="N10" s="26">
        <f>SUM((Colonies!N10)*(10^3))*20</f>
        <v>250000</v>
      </c>
      <c r="O10" s="17" t="s">
        <v>31</v>
      </c>
      <c r="P10" s="25">
        <f>SUM((Colonies!P10)*(10^3))*20</f>
        <v>80000</v>
      </c>
      <c r="Q10" s="25">
        <f>SUM((Colonies!Q10)*(10^3))*20</f>
        <v>260000</v>
      </c>
      <c r="R10" s="26">
        <f>SUM((Colonies!R10)*(10^3))*20</f>
        <v>250000</v>
      </c>
      <c r="S10" s="17">
        <v>3</v>
      </c>
      <c r="T10" s="26">
        <f t="shared" si="0"/>
        <v>196666.66666666666</v>
      </c>
      <c r="U10" s="26">
        <f t="shared" si="1"/>
        <v>0</v>
      </c>
      <c r="V10" s="22">
        <f t="shared" si="2"/>
        <v>196666.66666666666</v>
      </c>
      <c r="W10" s="4"/>
      <c r="X10" s="26">
        <f t="shared" si="3"/>
        <v>82596.744622425787</v>
      </c>
      <c r="Y10" s="22">
        <f t="shared" si="4"/>
        <v>0</v>
      </c>
    </row>
    <row r="11" spans="1:25" x14ac:dyDescent="0.25">
      <c r="B11" s="3">
        <v>14</v>
      </c>
      <c r="C11" s="25">
        <f>SUM((Colonies!C11)*(10^2))*20</f>
        <v>26000</v>
      </c>
      <c r="D11" s="25">
        <f>SUM((Colonies!D11)*(10^2))*20</f>
        <v>22000</v>
      </c>
      <c r="E11" s="26">
        <f>SUM((Colonies!E11)*(10^2))*20</f>
        <v>52000</v>
      </c>
      <c r="F11" s="25">
        <f>SUM((Colonies!F11)*(10^2))*20</f>
        <v>0</v>
      </c>
      <c r="G11" s="25">
        <f>SUM((Colonies!G11)*(10^2))*20</f>
        <v>0</v>
      </c>
      <c r="H11" s="26">
        <f>SUM((Colonies!H11)*(10^2))*20</f>
        <v>0</v>
      </c>
      <c r="I11" s="25">
        <f>SUM((Colonies!I11)*(10^2))*20</f>
        <v>24000</v>
      </c>
      <c r="J11" s="25">
        <f>SUM((Colonies!J11)*(10^2))*20</f>
        <v>28000</v>
      </c>
      <c r="K11" s="26">
        <f>SUM((Colonies!K11)*(10^2))*20</f>
        <v>52000</v>
      </c>
      <c r="L11" s="25">
        <f>SUM((Colonies!L11)*(10^2))*20</f>
        <v>25000</v>
      </c>
      <c r="M11" s="25">
        <f>SUM((Colonies!M11)*(10^2))*20</f>
        <v>25000</v>
      </c>
      <c r="N11" s="26">
        <f>SUM((Colonies!N11)*(10^2))*20</f>
        <v>52000</v>
      </c>
      <c r="O11" s="17" t="s">
        <v>31</v>
      </c>
      <c r="P11" s="25">
        <f>SUM((Colonies!P11)*(10^2))*20</f>
        <v>25000</v>
      </c>
      <c r="Q11" s="25">
        <f>SUM((Colonies!Q11)*(10^2))*20</f>
        <v>25000</v>
      </c>
      <c r="R11" s="26">
        <f>SUM((Colonies!R11)*(10^2))*20</f>
        <v>52000</v>
      </c>
      <c r="S11" s="17">
        <v>2</v>
      </c>
      <c r="T11" s="26">
        <f t="shared" si="0"/>
        <v>34000</v>
      </c>
      <c r="U11" s="26">
        <f t="shared" si="1"/>
        <v>0</v>
      </c>
      <c r="V11" s="22">
        <f t="shared" si="2"/>
        <v>34000</v>
      </c>
      <c r="W11" s="4"/>
      <c r="X11" s="26">
        <f t="shared" si="3"/>
        <v>12727.922061357855</v>
      </c>
      <c r="Y11" s="22">
        <f t="shared" si="4"/>
        <v>0</v>
      </c>
    </row>
    <row r="12" spans="1:25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5" x14ac:dyDescent="0.25">
      <c r="A13" s="1" t="s">
        <v>19</v>
      </c>
      <c r="B13" s="5" t="s">
        <v>0</v>
      </c>
      <c r="C13" s="6" t="s">
        <v>1</v>
      </c>
      <c r="D13" s="6"/>
      <c r="E13" s="7"/>
      <c r="F13" s="6" t="s">
        <v>2</v>
      </c>
      <c r="G13" s="6"/>
      <c r="H13" s="7"/>
      <c r="I13" s="6" t="s">
        <v>3</v>
      </c>
      <c r="J13" s="6"/>
      <c r="K13" s="7"/>
      <c r="L13" s="6" t="s">
        <v>4</v>
      </c>
      <c r="M13" s="6"/>
      <c r="N13" s="7"/>
      <c r="O13" s="5" t="s">
        <v>5</v>
      </c>
      <c r="P13" s="6" t="s">
        <v>6</v>
      </c>
      <c r="Q13" s="6"/>
      <c r="R13" s="7"/>
      <c r="S13" s="5" t="s">
        <v>7</v>
      </c>
      <c r="T13" s="5" t="s">
        <v>8</v>
      </c>
      <c r="U13" s="5" t="s">
        <v>9</v>
      </c>
      <c r="V13" s="8" t="s">
        <v>10</v>
      </c>
      <c r="W13" s="4"/>
      <c r="X13" s="5" t="s">
        <v>16</v>
      </c>
      <c r="Y13" s="8" t="s">
        <v>18</v>
      </c>
    </row>
    <row r="14" spans="1:25" x14ac:dyDescent="0.25">
      <c r="A14" s="2" t="s">
        <v>20</v>
      </c>
      <c r="B14" s="3">
        <v>1</v>
      </c>
      <c r="C14" s="25">
        <f>SUM((Colonies!C14)*(10^3))*20</f>
        <v>0</v>
      </c>
      <c r="D14" s="25">
        <f>SUM((Colonies!D14)*(10^3))*20</f>
        <v>0</v>
      </c>
      <c r="E14" s="26">
        <f>SUM((Colonies!E14)*(10^3))*20</f>
        <v>0</v>
      </c>
      <c r="F14" s="25">
        <f>SUM((Colonies!F14)*(10^3))*20</f>
        <v>360000</v>
      </c>
      <c r="G14" s="25">
        <f>SUM((Colonies!G14)*(10^3))*20</f>
        <v>1100000</v>
      </c>
      <c r="H14" s="26">
        <f>SUM((Colonies!H14)*(10^3))*20</f>
        <v>40000</v>
      </c>
      <c r="I14" s="25">
        <f>SUM((Colonies!I14)*(10^3))*20</f>
        <v>0</v>
      </c>
      <c r="J14" s="25">
        <f>SUM((Colonies!J14)*(10^3))*20</f>
        <v>0</v>
      </c>
      <c r="K14" s="26">
        <f>SUM((Colonies!K14)*(10^3))*20</f>
        <v>0</v>
      </c>
      <c r="L14" s="25">
        <f>SUM((Colonies!L14)*(10^3))*20</f>
        <v>0</v>
      </c>
      <c r="M14" s="25">
        <f>SUM((Colonies!M14)*(10^3))*20</f>
        <v>0</v>
      </c>
      <c r="N14" s="26">
        <f>SUM((Colonies!N14)*(10^3))*20</f>
        <v>0</v>
      </c>
      <c r="O14" s="17" t="s">
        <v>31</v>
      </c>
      <c r="P14" s="25">
        <f>SUM((Colonies!P14)*(10^3))*20</f>
        <v>360000</v>
      </c>
      <c r="Q14" s="25">
        <f>SUM((Colonies!Q14)*(10^3))*20</f>
        <v>1100000</v>
      </c>
      <c r="R14" s="26">
        <f>SUM((Colonies!R14)*(10^3))*20</f>
        <v>40000</v>
      </c>
      <c r="S14" s="15">
        <v>3</v>
      </c>
      <c r="T14" s="26">
        <f>SUM(L14:N14)/3</f>
        <v>0</v>
      </c>
      <c r="U14" s="26">
        <f>SUM(F14:H14)/3</f>
        <v>500000</v>
      </c>
      <c r="V14" s="22">
        <f>SUM(P14:R14)/3</f>
        <v>500000</v>
      </c>
      <c r="W14" s="4"/>
      <c r="X14" s="24">
        <f>_xlfn.STDEV.P(L14:N14)</f>
        <v>0</v>
      </c>
      <c r="Y14" s="22">
        <f>_xlfn.STDEV.P(F14:H14)</f>
        <v>443921.91505563975</v>
      </c>
    </row>
    <row r="15" spans="1:25" x14ac:dyDescent="0.25">
      <c r="B15" s="3">
        <v>2</v>
      </c>
      <c r="C15" s="25">
        <f>SUM((Colonies!C15)*(10^3))*20</f>
        <v>0</v>
      </c>
      <c r="D15" s="25">
        <f>SUM((Colonies!D15)*(10^3))*20</f>
        <v>0</v>
      </c>
      <c r="E15" s="26">
        <f>SUM((Colonies!E15)*(10^3))*20</f>
        <v>0</v>
      </c>
      <c r="F15" s="25">
        <f>SUM((Colonies!F15)*(10^3))*20</f>
        <v>240000</v>
      </c>
      <c r="G15" s="25">
        <f>SUM((Colonies!G15)*(10^3))*20</f>
        <v>340000</v>
      </c>
      <c r="H15" s="26">
        <f>SUM((Colonies!H15)*(10^3))*20</f>
        <v>60000</v>
      </c>
      <c r="I15" s="25">
        <f>SUM((Colonies!I15)*(10^3))*20</f>
        <v>0</v>
      </c>
      <c r="J15" s="25">
        <f>SUM((Colonies!J15)*(10^3))*20</f>
        <v>0</v>
      </c>
      <c r="K15" s="26">
        <f>SUM((Colonies!K15)*(10^3))*20</f>
        <v>0</v>
      </c>
      <c r="L15" s="25">
        <f>SUM((Colonies!L15)*(10^3))*20</f>
        <v>0</v>
      </c>
      <c r="M15" s="25">
        <f>SUM((Colonies!M15)*(10^3))*20</f>
        <v>0</v>
      </c>
      <c r="N15" s="26">
        <f>SUM((Colonies!N15)*(10^3))*20</f>
        <v>0</v>
      </c>
      <c r="O15" s="17" t="s">
        <v>31</v>
      </c>
      <c r="P15" s="25">
        <f>SUM((Colonies!P15)*(10^3))*20</f>
        <v>240000</v>
      </c>
      <c r="Q15" s="25">
        <f>SUM((Colonies!Q15)*(10^3))*20</f>
        <v>340000</v>
      </c>
      <c r="R15" s="26">
        <f>SUM((Colonies!R15)*(10^3))*20</f>
        <v>60000</v>
      </c>
      <c r="S15" s="17">
        <v>3</v>
      </c>
      <c r="T15" s="26">
        <f t="shared" ref="T15:T22" si="5">SUM(L15:N15)/3</f>
        <v>0</v>
      </c>
      <c r="U15" s="26">
        <f t="shared" ref="U15:U22" si="6">SUM(F15:H15)/3</f>
        <v>213333.33333333334</v>
      </c>
      <c r="V15" s="22">
        <f t="shared" ref="V15:V22" si="7">SUM(P15:R15)/3</f>
        <v>213333.33333333334</v>
      </c>
      <c r="W15" s="4"/>
      <c r="X15" s="26">
        <f t="shared" ref="X15:X22" si="8">_xlfn.STDEV.P(L15:N15)</f>
        <v>0</v>
      </c>
      <c r="Y15" s="22">
        <f t="shared" ref="Y15:Y22" si="9">_xlfn.STDEV.P(F15:H15)</f>
        <v>115854.31464655178</v>
      </c>
    </row>
    <row r="16" spans="1:25" x14ac:dyDescent="0.25">
      <c r="B16" s="3">
        <v>3</v>
      </c>
      <c r="C16" s="25">
        <f>SUM((Colonies!C16)*(10^3))*20</f>
        <v>0</v>
      </c>
      <c r="D16" s="13"/>
      <c r="E16" s="26">
        <f>SUM((Colonies!E16)*(10^3))*20</f>
        <v>0</v>
      </c>
      <c r="F16" s="25">
        <f>SUM((Colonies!F16)*(10^3))*20</f>
        <v>220000</v>
      </c>
      <c r="G16" s="13"/>
      <c r="H16" s="26">
        <f>SUM((Colonies!H16)*(10^3))*20</f>
        <v>80000</v>
      </c>
      <c r="I16" s="25">
        <f>SUM((Colonies!I16)*(10^3))*20</f>
        <v>0</v>
      </c>
      <c r="J16" s="13"/>
      <c r="K16" s="26">
        <f>SUM((Colonies!K16)*(10^3))*20</f>
        <v>0</v>
      </c>
      <c r="L16" s="25">
        <f>SUM((Colonies!L16)*(10^3))*20</f>
        <v>0</v>
      </c>
      <c r="M16" s="13"/>
      <c r="N16" s="26">
        <f>SUM((Colonies!N16)*(10^3))*20</f>
        <v>0</v>
      </c>
      <c r="O16" s="17" t="s">
        <v>31</v>
      </c>
      <c r="P16" s="25">
        <f>SUM((Colonies!P16)*(10^3))*20</f>
        <v>220000</v>
      </c>
      <c r="Q16" s="13"/>
      <c r="R16" s="26">
        <f>SUM((Colonies!R16)*(10^3))*20</f>
        <v>80000</v>
      </c>
      <c r="S16" s="17">
        <v>3</v>
      </c>
      <c r="T16" s="26">
        <f>SUM(L16:N16)/2</f>
        <v>0</v>
      </c>
      <c r="U16" s="26">
        <f>SUM(F16:H16)/2</f>
        <v>150000</v>
      </c>
      <c r="V16" s="22">
        <f>SUM(P16:R16)/2</f>
        <v>150000</v>
      </c>
      <c r="W16" s="4"/>
      <c r="X16" s="26">
        <f t="shared" si="8"/>
        <v>0</v>
      </c>
      <c r="Y16" s="22">
        <f t="shared" si="9"/>
        <v>70000</v>
      </c>
    </row>
    <row r="17" spans="1:25" x14ac:dyDescent="0.25">
      <c r="B17" s="3">
        <v>4</v>
      </c>
      <c r="C17" s="13"/>
      <c r="D17" s="25">
        <f>SUM((Colonies!D17)*(10^3))*20</f>
        <v>0</v>
      </c>
      <c r="E17" s="26">
        <f>SUM((Colonies!E17)*(10^3))*20</f>
        <v>0</v>
      </c>
      <c r="F17" s="13"/>
      <c r="G17" s="25">
        <f>SUM((Colonies!G17)*(10^3))*20</f>
        <v>900000</v>
      </c>
      <c r="H17" s="26">
        <f>SUM((Colonies!H17)*(10^3))*20</f>
        <v>120000</v>
      </c>
      <c r="I17" s="13"/>
      <c r="J17" s="25">
        <f>SUM((Colonies!J17)*(10^3))*20</f>
        <v>0</v>
      </c>
      <c r="K17" s="26">
        <f>SUM((Colonies!K17)*(10^3))*20</f>
        <v>0</v>
      </c>
      <c r="L17" s="13"/>
      <c r="M17" s="25">
        <f>SUM((Colonies!M17)*(10^3))*20</f>
        <v>0</v>
      </c>
      <c r="N17" s="26">
        <f>SUM((Colonies!N17)*(10^3))*20</f>
        <v>0</v>
      </c>
      <c r="O17" s="17" t="s">
        <v>31</v>
      </c>
      <c r="P17" s="13"/>
      <c r="Q17" s="25">
        <f>SUM((Colonies!Q17)*(10^3))*20</f>
        <v>900000</v>
      </c>
      <c r="R17" s="26">
        <f>SUM((Colonies!R17)*(10^3))*20</f>
        <v>120000</v>
      </c>
      <c r="S17" s="17">
        <v>3</v>
      </c>
      <c r="T17" s="26">
        <f>SUM(L17:N17)/2</f>
        <v>0</v>
      </c>
      <c r="U17" s="26">
        <f>SUM(F17:H17)/2</f>
        <v>510000</v>
      </c>
      <c r="V17" s="22">
        <f>SUM(P17:R17)/2</f>
        <v>510000</v>
      </c>
      <c r="W17" s="4"/>
      <c r="X17" s="26">
        <f t="shared" si="8"/>
        <v>0</v>
      </c>
      <c r="Y17" s="22">
        <f t="shared" si="9"/>
        <v>390000</v>
      </c>
    </row>
    <row r="18" spans="1:25" x14ac:dyDescent="0.25">
      <c r="B18" s="3">
        <v>5</v>
      </c>
      <c r="C18" s="25">
        <f>SUM((Colonies!C18)*(10^3))*20</f>
        <v>0</v>
      </c>
      <c r="D18" s="25">
        <f>SUM((Colonies!D18)*(10^3))*20</f>
        <v>0</v>
      </c>
      <c r="E18" s="26">
        <f>SUM((Colonies!E18)*(10^3))*20</f>
        <v>0</v>
      </c>
      <c r="F18" s="25">
        <f>SUM((Colonies!F18)*(10^3))*20</f>
        <v>760000</v>
      </c>
      <c r="G18" s="25">
        <f>SUM((Colonies!G18)*(10^3))*20</f>
        <v>260000</v>
      </c>
      <c r="H18" s="26">
        <f>SUM((Colonies!H18)*(10^3))*20</f>
        <v>240000</v>
      </c>
      <c r="I18" s="25">
        <f>SUM((Colonies!I18)*(10^3))*20</f>
        <v>0</v>
      </c>
      <c r="J18" s="25">
        <f>SUM((Colonies!J18)*(10^3))*20</f>
        <v>0</v>
      </c>
      <c r="K18" s="26">
        <f>SUM((Colonies!K18)*(10^3))*20</f>
        <v>0</v>
      </c>
      <c r="L18" s="25">
        <f>SUM((Colonies!L18)*(10^3))*20</f>
        <v>0</v>
      </c>
      <c r="M18" s="25">
        <f>SUM((Colonies!M18)*(10^3))*20</f>
        <v>0</v>
      </c>
      <c r="N18" s="26">
        <f>SUM((Colonies!N18)*(10^3))*20</f>
        <v>0</v>
      </c>
      <c r="O18" s="17" t="s">
        <v>31</v>
      </c>
      <c r="P18" s="25">
        <f>SUM((Colonies!P18)*(10^3))*20</f>
        <v>760000</v>
      </c>
      <c r="Q18" s="25">
        <f>SUM((Colonies!Q18)*(10^3))*20</f>
        <v>260000</v>
      </c>
      <c r="R18" s="26">
        <f>SUM((Colonies!R18)*(10^3))*20</f>
        <v>240000</v>
      </c>
      <c r="S18" s="17">
        <v>3</v>
      </c>
      <c r="T18" s="26">
        <f t="shared" si="5"/>
        <v>0</v>
      </c>
      <c r="U18" s="26">
        <f t="shared" si="6"/>
        <v>420000</v>
      </c>
      <c r="V18" s="22">
        <f t="shared" si="7"/>
        <v>420000</v>
      </c>
      <c r="W18" s="4"/>
      <c r="X18" s="26">
        <f t="shared" si="8"/>
        <v>0</v>
      </c>
      <c r="Y18" s="22">
        <f t="shared" si="9"/>
        <v>240554.91403558286</v>
      </c>
    </row>
    <row r="19" spans="1:25" x14ac:dyDescent="0.25">
      <c r="B19" s="3">
        <v>6</v>
      </c>
      <c r="C19" s="25">
        <f>SUM((Colonies!C19)*(10^3))*20</f>
        <v>0</v>
      </c>
      <c r="D19" s="25">
        <f>SUM((Colonies!D19)*(10^3))*20</f>
        <v>0</v>
      </c>
      <c r="E19" s="26">
        <f>SUM((Colonies!E19)*(10^3))*20</f>
        <v>0</v>
      </c>
      <c r="F19" s="25">
        <f>SUM((Colonies!F19)*(10^3))*20</f>
        <v>1380000</v>
      </c>
      <c r="G19" s="25">
        <f>SUM((Colonies!G19)*(10^3))*20</f>
        <v>1120000</v>
      </c>
      <c r="H19" s="26">
        <f>SUM((Colonies!H19)*(10^3))*20</f>
        <v>80000</v>
      </c>
      <c r="I19" s="25">
        <f>SUM((Colonies!I19)*(10^3))*20</f>
        <v>0</v>
      </c>
      <c r="J19" s="25">
        <f>SUM((Colonies!J19)*(10^3))*20</f>
        <v>0</v>
      </c>
      <c r="K19" s="26">
        <f>SUM((Colonies!K19)*(10^3))*20</f>
        <v>0</v>
      </c>
      <c r="L19" s="25">
        <f>SUM((Colonies!L19)*(10^3))*20</f>
        <v>0</v>
      </c>
      <c r="M19" s="25">
        <f>SUM((Colonies!M19)*(10^3))*20</f>
        <v>0</v>
      </c>
      <c r="N19" s="26">
        <f>SUM((Colonies!N19)*(10^3))*20</f>
        <v>0</v>
      </c>
      <c r="O19" s="17" t="s">
        <v>31</v>
      </c>
      <c r="P19" s="25">
        <f>SUM((Colonies!P19)*(10^3))*20</f>
        <v>1380000</v>
      </c>
      <c r="Q19" s="25">
        <f>SUM((Colonies!Q19)*(10^3))*20</f>
        <v>1120000</v>
      </c>
      <c r="R19" s="26">
        <f>SUM((Colonies!R19)*(10^3))*20</f>
        <v>80000</v>
      </c>
      <c r="S19" s="17">
        <v>3</v>
      </c>
      <c r="T19" s="26">
        <f t="shared" si="5"/>
        <v>0</v>
      </c>
      <c r="U19" s="26">
        <f t="shared" si="6"/>
        <v>860000</v>
      </c>
      <c r="V19" s="22">
        <f t="shared" si="7"/>
        <v>860000</v>
      </c>
      <c r="W19" s="4"/>
      <c r="X19" s="26">
        <f t="shared" si="8"/>
        <v>0</v>
      </c>
      <c r="Y19" s="22">
        <f t="shared" si="9"/>
        <v>561664.19386201457</v>
      </c>
    </row>
    <row r="20" spans="1:25" x14ac:dyDescent="0.25">
      <c r="B20" s="3">
        <v>7</v>
      </c>
      <c r="C20" s="13"/>
      <c r="D20" s="25">
        <f>SUM((Colonies!D20)*(10^3))*20</f>
        <v>0</v>
      </c>
      <c r="E20" s="26">
        <f>SUM((Colonies!E20)*(10^3))*20</f>
        <v>0</v>
      </c>
      <c r="F20" s="13"/>
      <c r="G20" s="25">
        <f>SUM((Colonies!G20)*(10^3))*20</f>
        <v>200000</v>
      </c>
      <c r="H20" s="26">
        <f>SUM((Colonies!H20)*(10^3))*20</f>
        <v>80000</v>
      </c>
      <c r="I20" s="13"/>
      <c r="J20" s="25">
        <f>SUM((Colonies!J20)*(10^3))*20</f>
        <v>0</v>
      </c>
      <c r="K20" s="26">
        <f>SUM((Colonies!K20)*(10^3))*20</f>
        <v>0</v>
      </c>
      <c r="L20" s="13"/>
      <c r="M20" s="25">
        <f>SUM((Colonies!M20)*(10^3))*20</f>
        <v>0</v>
      </c>
      <c r="N20" s="26">
        <f>SUM((Colonies!N20)*(10^3))*20</f>
        <v>0</v>
      </c>
      <c r="O20" s="17" t="s">
        <v>31</v>
      </c>
      <c r="P20" s="13"/>
      <c r="Q20" s="25">
        <f>SUM((Colonies!Q20)*(10^3))*20</f>
        <v>200000</v>
      </c>
      <c r="R20" s="26">
        <f>SUM((Colonies!R20)*(10^3))*20</f>
        <v>80000</v>
      </c>
      <c r="S20" s="17">
        <v>3</v>
      </c>
      <c r="T20" s="26">
        <f>SUM(L20:N20)/2</f>
        <v>0</v>
      </c>
      <c r="U20" s="26">
        <f>SUM(F20:H20)/2</f>
        <v>140000</v>
      </c>
      <c r="V20" s="22">
        <f>SUM(P20:R20)/2</f>
        <v>140000</v>
      </c>
      <c r="W20" s="4"/>
      <c r="X20" s="26">
        <f t="shared" si="8"/>
        <v>0</v>
      </c>
      <c r="Y20" s="22">
        <f t="shared" si="9"/>
        <v>60000</v>
      </c>
    </row>
    <row r="21" spans="1:25" x14ac:dyDescent="0.25">
      <c r="B21" s="3">
        <v>10</v>
      </c>
      <c r="C21" s="25">
        <f>SUM((Colonies!C21)*(10^3))*20</f>
        <v>0</v>
      </c>
      <c r="D21" s="13"/>
      <c r="E21" s="26">
        <f>SUM((Colonies!E21)*(10^3))*20</f>
        <v>0</v>
      </c>
      <c r="F21" s="25">
        <f>SUM((Colonies!F21)*(10^3))*20</f>
        <v>160000</v>
      </c>
      <c r="G21" s="13"/>
      <c r="H21" s="26">
        <f>SUM((Colonies!H21)*(10^3))*20</f>
        <v>40000</v>
      </c>
      <c r="I21" s="25">
        <f>SUM((Colonies!I21)*(10^3))*20</f>
        <v>0</v>
      </c>
      <c r="J21" s="13"/>
      <c r="K21" s="26">
        <f>SUM((Colonies!K21)*(10^3))*20</f>
        <v>0</v>
      </c>
      <c r="L21" s="25">
        <f>SUM((Colonies!L21)*(10^3))*20</f>
        <v>0</v>
      </c>
      <c r="M21" s="13"/>
      <c r="N21" s="26">
        <f>SUM((Colonies!N21)*(10^3))*20</f>
        <v>0</v>
      </c>
      <c r="O21" s="17" t="s">
        <v>31</v>
      </c>
      <c r="P21" s="25">
        <f>SUM((Colonies!P21)*(10^3))*20</f>
        <v>160000</v>
      </c>
      <c r="Q21" s="13"/>
      <c r="R21" s="26">
        <f>SUM((Colonies!R21)*(10^3))*20</f>
        <v>40000</v>
      </c>
      <c r="S21" s="17">
        <v>3</v>
      </c>
      <c r="T21" s="26">
        <f>SUM(L21:N21)/2</f>
        <v>0</v>
      </c>
      <c r="U21" s="26">
        <f>SUM(F21:H21)/2</f>
        <v>100000</v>
      </c>
      <c r="V21" s="22">
        <f>SUM(P21:R21)/2</f>
        <v>100000</v>
      </c>
      <c r="W21" s="4"/>
      <c r="X21" s="26">
        <f t="shared" si="8"/>
        <v>0</v>
      </c>
      <c r="Y21" s="22">
        <f t="shared" si="9"/>
        <v>60000</v>
      </c>
    </row>
    <row r="22" spans="1:25" x14ac:dyDescent="0.25">
      <c r="B22" s="3">
        <v>14</v>
      </c>
      <c r="C22" s="25">
        <f>SUM((Colonies!C22)*(10^2))*20</f>
        <v>0</v>
      </c>
      <c r="D22" s="25">
        <f>SUM((Colonies!D22)*(10^2))*20</f>
        <v>0</v>
      </c>
      <c r="E22" s="26">
        <f>SUM((Colonies!E22)*(10^2))*20</f>
        <v>0</v>
      </c>
      <c r="F22" s="25">
        <f>SUM((Colonies!F22)*(10^2))*20</f>
        <v>8000</v>
      </c>
      <c r="G22" s="25">
        <f>SUM((Colonies!G22)*(10^2))*20</f>
        <v>30000</v>
      </c>
      <c r="H22" s="26">
        <f>SUM((Colonies!H22)*(10^2))*20</f>
        <v>8000</v>
      </c>
      <c r="I22" s="25">
        <f>SUM((Colonies!I22)*(10^2))*20</f>
        <v>0</v>
      </c>
      <c r="J22" s="25">
        <f>SUM((Colonies!J22)*(10^2))*20</f>
        <v>0</v>
      </c>
      <c r="K22" s="26">
        <f>SUM((Colonies!K22)*(10^2))*20</f>
        <v>0</v>
      </c>
      <c r="L22" s="25">
        <f>SUM((Colonies!L22)*(10^2))*20</f>
        <v>0</v>
      </c>
      <c r="M22" s="25">
        <f>SUM((Colonies!M22)*(10^2))*20</f>
        <v>0</v>
      </c>
      <c r="N22" s="26">
        <f>SUM((Colonies!N22)*(10^2))*20</f>
        <v>0</v>
      </c>
      <c r="O22" s="17" t="s">
        <v>31</v>
      </c>
      <c r="P22" s="25">
        <f>SUM((Colonies!P22)*(10^2))*20</f>
        <v>8000</v>
      </c>
      <c r="Q22" s="25">
        <f>SUM((Colonies!Q22)*(10^2))*20</f>
        <v>30000</v>
      </c>
      <c r="R22" s="26">
        <f>SUM((Colonies!R22)*(10^2))*20</f>
        <v>8000</v>
      </c>
      <c r="S22" s="17">
        <v>2</v>
      </c>
      <c r="T22" s="26">
        <f t="shared" si="5"/>
        <v>0</v>
      </c>
      <c r="U22" s="26">
        <f t="shared" si="6"/>
        <v>15333.333333333334</v>
      </c>
      <c r="V22" s="22">
        <f t="shared" si="7"/>
        <v>15333.333333333334</v>
      </c>
      <c r="W22" s="4"/>
      <c r="X22" s="26">
        <f t="shared" si="8"/>
        <v>0</v>
      </c>
      <c r="Y22" s="22">
        <f t="shared" si="9"/>
        <v>10370.899457402696</v>
      </c>
    </row>
    <row r="23" spans="1:25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5" x14ac:dyDescent="0.25">
      <c r="A24" s="1" t="s">
        <v>21</v>
      </c>
      <c r="B24" s="5" t="s">
        <v>0</v>
      </c>
      <c r="C24" s="6" t="s">
        <v>1</v>
      </c>
      <c r="D24" s="6"/>
      <c r="E24" s="7"/>
      <c r="F24" s="6" t="s">
        <v>2</v>
      </c>
      <c r="G24" s="6"/>
      <c r="H24" s="7"/>
      <c r="I24" s="6" t="s">
        <v>3</v>
      </c>
      <c r="J24" s="6"/>
      <c r="K24" s="7"/>
      <c r="L24" s="6" t="s">
        <v>4</v>
      </c>
      <c r="M24" s="6"/>
      <c r="N24" s="7"/>
      <c r="O24" s="5" t="s">
        <v>5</v>
      </c>
      <c r="P24" s="6" t="s">
        <v>6</v>
      </c>
      <c r="Q24" s="6"/>
      <c r="R24" s="7"/>
      <c r="S24" s="5" t="s">
        <v>7</v>
      </c>
      <c r="T24" s="5" t="s">
        <v>8</v>
      </c>
      <c r="U24" s="5" t="s">
        <v>9</v>
      </c>
      <c r="V24" s="8" t="s">
        <v>10</v>
      </c>
      <c r="W24" s="4"/>
      <c r="X24" s="5" t="s">
        <v>16</v>
      </c>
      <c r="Y24" s="8" t="s">
        <v>18</v>
      </c>
    </row>
    <row r="25" spans="1:25" x14ac:dyDescent="0.25">
      <c r="A25" s="2" t="s">
        <v>22</v>
      </c>
      <c r="B25" s="3">
        <v>1</v>
      </c>
      <c r="C25" s="25">
        <f>SUM((Colonies!C25)*(10^3))*20</f>
        <v>140000</v>
      </c>
      <c r="D25" s="25">
        <f>SUM((Colonies!D25)*(10^3))*20</f>
        <v>280000</v>
      </c>
      <c r="E25" s="26">
        <f>SUM((Colonies!E25)*(10^3))*20</f>
        <v>40000</v>
      </c>
      <c r="F25" s="25">
        <f>SUM((Colonies!F25)*(10^3))*20</f>
        <v>100000</v>
      </c>
      <c r="G25" s="25">
        <f>SUM((Colonies!G25)*(10^3))*20</f>
        <v>280000</v>
      </c>
      <c r="H25" s="26">
        <f>SUM((Colonies!H25)*(10^3))*20</f>
        <v>160000</v>
      </c>
      <c r="I25" s="25">
        <f>SUM((Colonies!I25)*(10^3))*20</f>
        <v>280000</v>
      </c>
      <c r="J25" s="25">
        <f>SUM((Colonies!J25)*(10^3))*20</f>
        <v>340000</v>
      </c>
      <c r="K25" s="26">
        <f>SUM((Colonies!K25)*(10^3))*20</f>
        <v>40000</v>
      </c>
      <c r="L25" s="25">
        <f>SUM((Colonies!L25)*(10^3))*20</f>
        <v>210000</v>
      </c>
      <c r="M25" s="25">
        <f>SUM((Colonies!M25)*(10^3))*20</f>
        <v>310000</v>
      </c>
      <c r="N25" s="26">
        <f>SUM((Colonies!N25)*(10^3))*20</f>
        <v>40000</v>
      </c>
      <c r="O25" s="17" t="s">
        <v>31</v>
      </c>
      <c r="P25" s="25">
        <f>SUM((Colonies!P25)*(10^3))*20</f>
        <v>310000</v>
      </c>
      <c r="Q25" s="25">
        <f>SUM((Colonies!Q25)*(10^3))*20</f>
        <v>590000</v>
      </c>
      <c r="R25" s="26">
        <f>SUM((Colonies!R25)*(10^3))*20</f>
        <v>200000</v>
      </c>
      <c r="S25" s="15">
        <v>3</v>
      </c>
      <c r="T25" s="26">
        <f>SUM(L25:N25)/3</f>
        <v>186666.66666666666</v>
      </c>
      <c r="U25" s="26">
        <f>SUM(F25:H25)/3</f>
        <v>180000</v>
      </c>
      <c r="V25" s="22">
        <f>SUM(P25:R25)/3</f>
        <v>366666.66666666669</v>
      </c>
      <c r="W25" s="4"/>
      <c r="X25" s="24">
        <f>_xlfn.STDEV.P(L25:N25)</f>
        <v>111455.02331533658</v>
      </c>
      <c r="Y25" s="22">
        <f>_xlfn.STDEV.P(F25:H25)</f>
        <v>74833.147735478822</v>
      </c>
    </row>
    <row r="26" spans="1:25" x14ac:dyDescent="0.25">
      <c r="B26" s="3">
        <v>2</v>
      </c>
      <c r="C26" s="25">
        <f>SUM((Colonies!C26)*(10^3))*20</f>
        <v>340000</v>
      </c>
      <c r="D26" s="25">
        <f>SUM((Colonies!D26)*(10^3))*20</f>
        <v>740000</v>
      </c>
      <c r="E26" s="26">
        <f>SUM((Colonies!E26)*(10^3))*20</f>
        <v>20000</v>
      </c>
      <c r="F26" s="25">
        <f>SUM((Colonies!F26)*(10^3))*20</f>
        <v>460000</v>
      </c>
      <c r="G26" s="25">
        <f>SUM((Colonies!G26)*(10^3))*20</f>
        <v>800000</v>
      </c>
      <c r="H26" s="26">
        <f>SUM((Colonies!H26)*(10^3))*20</f>
        <v>20000</v>
      </c>
      <c r="I26" s="25">
        <f>SUM((Colonies!I26)*(10^3))*20</f>
        <v>380000</v>
      </c>
      <c r="J26" s="25">
        <f>SUM((Colonies!J26)*(10^3))*20</f>
        <v>800000</v>
      </c>
      <c r="K26" s="26">
        <f>SUM((Colonies!K26)*(10^3))*20</f>
        <v>40000</v>
      </c>
      <c r="L26" s="25">
        <f>SUM((Colonies!L26)*(10^3))*20</f>
        <v>360000</v>
      </c>
      <c r="M26" s="25">
        <f>SUM((Colonies!M26)*(10^3))*20</f>
        <v>770000</v>
      </c>
      <c r="N26" s="26">
        <f>SUM((Colonies!N26)*(10^3))*20</f>
        <v>30000</v>
      </c>
      <c r="O26" s="17" t="s">
        <v>31</v>
      </c>
      <c r="P26" s="25">
        <f>SUM((Colonies!P26)*(10^3))*20</f>
        <v>820000</v>
      </c>
      <c r="Q26" s="25">
        <f>SUM((Colonies!Q26)*(10^3))*20</f>
        <v>1570000</v>
      </c>
      <c r="R26" s="26">
        <f>SUM((Colonies!R26)*(10^3))*20</f>
        <v>50000</v>
      </c>
      <c r="S26" s="17">
        <v>3</v>
      </c>
      <c r="T26" s="26">
        <f t="shared" ref="T26:T33" si="10">SUM(L26:N26)/3</f>
        <v>386666.66666666669</v>
      </c>
      <c r="U26" s="26">
        <f t="shared" ref="U26:U33" si="11">SUM(F26:H26)/3</f>
        <v>426666.66666666669</v>
      </c>
      <c r="V26" s="22">
        <f t="shared" ref="V26:V33" si="12">SUM(P26:R26)/3</f>
        <v>813333.33333333337</v>
      </c>
      <c r="W26" s="4"/>
      <c r="X26" s="26">
        <f t="shared" ref="X26:X33" si="13">_xlfn.STDEV.P(L26:N26)</f>
        <v>302691.62892657309</v>
      </c>
      <c r="Y26" s="22">
        <f t="shared" ref="Y26:Y33" si="14">_xlfn.STDEV.P(F26:H26)</f>
        <v>319304.80039541458</v>
      </c>
    </row>
    <row r="27" spans="1:25" x14ac:dyDescent="0.25">
      <c r="B27" s="3">
        <v>3</v>
      </c>
      <c r="C27" s="13"/>
      <c r="D27" s="25">
        <f>SUM((Colonies!D27)*(10^3))*20</f>
        <v>440000</v>
      </c>
      <c r="E27" s="26">
        <f>SUM((Colonies!E27)*(10^3))*20</f>
        <v>280000</v>
      </c>
      <c r="F27" s="13"/>
      <c r="G27" s="25">
        <f>SUM((Colonies!G27)*(10^3))*20</f>
        <v>320000</v>
      </c>
      <c r="H27" s="26">
        <f>SUM((Colonies!H27)*(10^3))*20</f>
        <v>260000</v>
      </c>
      <c r="I27" s="13"/>
      <c r="J27" s="25">
        <f>SUM((Colonies!J27)*(10^3))*20</f>
        <v>320000</v>
      </c>
      <c r="K27" s="26">
        <f>SUM((Colonies!K27)*(10^3))*20</f>
        <v>200000</v>
      </c>
      <c r="L27" s="13"/>
      <c r="M27" s="25">
        <f>SUM((Colonies!M27)*(10^3))*20</f>
        <v>380000</v>
      </c>
      <c r="N27" s="26">
        <f>SUM((Colonies!N27)*(10^3))*20</f>
        <v>240000</v>
      </c>
      <c r="O27" s="17" t="s">
        <v>31</v>
      </c>
      <c r="P27" s="13"/>
      <c r="Q27" s="25">
        <f>SUM((Colonies!Q27)*(10^3))*20</f>
        <v>700000</v>
      </c>
      <c r="R27" s="26">
        <f>SUM((Colonies!R27)*(10^3))*20</f>
        <v>500000</v>
      </c>
      <c r="S27" s="17">
        <v>3</v>
      </c>
      <c r="T27" s="26">
        <f>SUM(L27:N27)/2</f>
        <v>310000</v>
      </c>
      <c r="U27" s="26">
        <f>SUM(F27:H27)/2</f>
        <v>290000</v>
      </c>
      <c r="V27" s="22">
        <f>SUM(P27:R27)/2</f>
        <v>600000</v>
      </c>
      <c r="W27" s="4"/>
      <c r="X27" s="26">
        <f t="shared" si="13"/>
        <v>70000</v>
      </c>
      <c r="Y27" s="22">
        <f t="shared" si="14"/>
        <v>30000</v>
      </c>
    </row>
    <row r="28" spans="1:25" x14ac:dyDescent="0.25">
      <c r="B28" s="3">
        <v>4</v>
      </c>
      <c r="C28" s="25">
        <f>SUM((Colonies!C28)*(10^3))*20</f>
        <v>20000</v>
      </c>
      <c r="D28" s="25">
        <f>SUM((Colonies!D28)*(10^3))*20</f>
        <v>40000</v>
      </c>
      <c r="E28" s="26">
        <f>SUM((Colonies!E28)*(10^3))*20</f>
        <v>100000</v>
      </c>
      <c r="F28" s="25">
        <f>SUM((Colonies!F28)*(10^3))*20</f>
        <v>200000</v>
      </c>
      <c r="G28" s="25">
        <f>SUM((Colonies!G28)*(10^3))*20</f>
        <v>60000</v>
      </c>
      <c r="H28" s="26">
        <f>SUM((Colonies!H28)*(10^3))*20</f>
        <v>400000</v>
      </c>
      <c r="I28" s="25">
        <f>SUM((Colonies!I28)*(10^3))*20</f>
        <v>80000</v>
      </c>
      <c r="J28" s="25">
        <f>SUM((Colonies!J28)*(10^3))*20</f>
        <v>140000</v>
      </c>
      <c r="K28" s="26">
        <f>SUM((Colonies!K28)*(10^3))*20</f>
        <v>340000</v>
      </c>
      <c r="L28" s="25">
        <f>SUM((Colonies!L28)*(10^3))*20</f>
        <v>50000</v>
      </c>
      <c r="M28" s="25">
        <f>SUM((Colonies!M28)*(10^3))*20</f>
        <v>90000</v>
      </c>
      <c r="N28" s="26">
        <f>SUM((Colonies!N28)*(10^3))*20</f>
        <v>220000</v>
      </c>
      <c r="O28" s="18" t="s">
        <v>32</v>
      </c>
      <c r="P28" s="25">
        <f>SUM((Colonies!P28)*(10^3))*20</f>
        <v>250000</v>
      </c>
      <c r="Q28" s="25">
        <f>SUM((Colonies!Q28)*(10^3))*20</f>
        <v>150000</v>
      </c>
      <c r="R28" s="26">
        <f>SUM((Colonies!R28)*(10^3))*20</f>
        <v>620000</v>
      </c>
      <c r="S28" s="17">
        <v>3</v>
      </c>
      <c r="T28" s="26">
        <f t="shared" si="10"/>
        <v>120000</v>
      </c>
      <c r="U28" s="26">
        <f t="shared" si="11"/>
        <v>220000</v>
      </c>
      <c r="V28" s="22">
        <f t="shared" si="12"/>
        <v>340000</v>
      </c>
      <c r="W28" s="4"/>
      <c r="X28" s="26">
        <f t="shared" si="13"/>
        <v>72571.803523590803</v>
      </c>
      <c r="Y28" s="22">
        <f t="shared" si="14"/>
        <v>139522.99690970901</v>
      </c>
    </row>
    <row r="29" spans="1:25" x14ac:dyDescent="0.25">
      <c r="B29" s="3">
        <v>5</v>
      </c>
      <c r="C29" s="25">
        <f>SUM((Colonies!C29)*(10^3))*20</f>
        <v>60000</v>
      </c>
      <c r="D29" s="25">
        <f>SUM((Colonies!D29)*(10^3))*20</f>
        <v>40000</v>
      </c>
      <c r="E29" s="26">
        <f>SUM((Colonies!E29)*(10^3))*20</f>
        <v>40000</v>
      </c>
      <c r="F29" s="25">
        <f>SUM((Colonies!F29)*(10^3))*20</f>
        <v>200000</v>
      </c>
      <c r="G29" s="25">
        <f>SUM((Colonies!G29)*(10^3))*20</f>
        <v>100000</v>
      </c>
      <c r="H29" s="26">
        <f>SUM((Colonies!H29)*(10^3))*20</f>
        <v>20000</v>
      </c>
      <c r="I29" s="25">
        <f>SUM((Colonies!I29)*(10^3))*20</f>
        <v>80000</v>
      </c>
      <c r="J29" s="25">
        <f>SUM((Colonies!J29)*(10^3))*20</f>
        <v>40000</v>
      </c>
      <c r="K29" s="26">
        <f>SUM((Colonies!K29)*(10^3))*20</f>
        <v>80000</v>
      </c>
      <c r="L29" s="25">
        <f>SUM((Colonies!L29)*(10^3))*20</f>
        <v>70000</v>
      </c>
      <c r="M29" s="25">
        <f>SUM((Colonies!M29)*(10^3))*20</f>
        <v>40000</v>
      </c>
      <c r="N29" s="26">
        <f>SUM((Colonies!N29)*(10^3))*20</f>
        <v>60000</v>
      </c>
      <c r="O29" s="18" t="s">
        <v>32</v>
      </c>
      <c r="P29" s="25">
        <f>SUM((Colonies!P29)*(10^3))*20</f>
        <v>270000</v>
      </c>
      <c r="Q29" s="25">
        <f>SUM((Colonies!Q29)*(10^3))*20</f>
        <v>140000</v>
      </c>
      <c r="R29" s="26">
        <f>SUM((Colonies!R29)*(10^3))*20</f>
        <v>80000</v>
      </c>
      <c r="S29" s="17">
        <v>3</v>
      </c>
      <c r="T29" s="26">
        <f t="shared" si="10"/>
        <v>56666.666666666664</v>
      </c>
      <c r="U29" s="26">
        <f t="shared" si="11"/>
        <v>106666.66666666667</v>
      </c>
      <c r="V29" s="22">
        <f t="shared" si="12"/>
        <v>163333.33333333334</v>
      </c>
      <c r="W29" s="4"/>
      <c r="X29" s="26">
        <f t="shared" si="13"/>
        <v>12472.191289246472</v>
      </c>
      <c r="Y29" s="22">
        <f t="shared" si="14"/>
        <v>73635.740114581742</v>
      </c>
    </row>
    <row r="30" spans="1:25" x14ac:dyDescent="0.25">
      <c r="B30" s="3">
        <v>6</v>
      </c>
      <c r="C30" s="25">
        <f>SUM((Colonies!C30)*(10^3))*20</f>
        <v>100000</v>
      </c>
      <c r="D30" s="25">
        <f>SUM((Colonies!D30)*(10^3))*20</f>
        <v>80000</v>
      </c>
      <c r="E30" s="26">
        <f>SUM((Colonies!E30)*(10^3))*20</f>
        <v>20000</v>
      </c>
      <c r="F30" s="25">
        <f>SUM((Colonies!F30)*(10^3))*20</f>
        <v>580000</v>
      </c>
      <c r="G30" s="25">
        <f>SUM((Colonies!G30)*(10^3))*20</f>
        <v>540000</v>
      </c>
      <c r="H30" s="26">
        <f>SUM((Colonies!H30)*(10^3))*20</f>
        <v>140000</v>
      </c>
      <c r="I30" s="25">
        <f>SUM((Colonies!I30)*(10^3))*20</f>
        <v>120000</v>
      </c>
      <c r="J30" s="25">
        <f>SUM((Colonies!J30)*(10^3))*20</f>
        <v>200000</v>
      </c>
      <c r="K30" s="26">
        <f>SUM((Colonies!K30)*(10^3))*20</f>
        <v>20000</v>
      </c>
      <c r="L30" s="25">
        <f>SUM((Colonies!L30)*(10^3))*20</f>
        <v>110000</v>
      </c>
      <c r="M30" s="25">
        <f>SUM((Colonies!M30)*(10^3))*20</f>
        <v>140000</v>
      </c>
      <c r="N30" s="26">
        <f>SUM((Colonies!N30)*(10^3))*20</f>
        <v>20000</v>
      </c>
      <c r="O30" s="17" t="s">
        <v>31</v>
      </c>
      <c r="P30" s="25">
        <f>SUM((Colonies!P30)*(10^3))*20</f>
        <v>690000</v>
      </c>
      <c r="Q30" s="25">
        <f>SUM((Colonies!Q30)*(10^3))*20</f>
        <v>680000</v>
      </c>
      <c r="R30" s="26">
        <f>SUM((Colonies!R30)*(10^3))*20</f>
        <v>160000</v>
      </c>
      <c r="S30" s="17">
        <v>3</v>
      </c>
      <c r="T30" s="26">
        <f t="shared" si="10"/>
        <v>90000</v>
      </c>
      <c r="U30" s="26">
        <f t="shared" si="11"/>
        <v>420000</v>
      </c>
      <c r="V30" s="22">
        <f t="shared" si="12"/>
        <v>510000</v>
      </c>
      <c r="W30" s="4"/>
      <c r="X30" s="26">
        <f t="shared" si="13"/>
        <v>50990.195135927846</v>
      </c>
      <c r="Y30" s="22">
        <f t="shared" si="14"/>
        <v>198662.1923433512</v>
      </c>
    </row>
    <row r="31" spans="1:25" x14ac:dyDescent="0.25">
      <c r="B31" s="3">
        <v>7</v>
      </c>
      <c r="C31" s="25">
        <f>SUM((Colonies!C31)*(10^3))*20</f>
        <v>40000</v>
      </c>
      <c r="D31" s="13"/>
      <c r="E31" s="26">
        <f>SUM((Colonies!E31)*(10^3))*20</f>
        <v>40000</v>
      </c>
      <c r="F31" s="25">
        <f>SUM((Colonies!F31)*(10^3))*20</f>
        <v>120000</v>
      </c>
      <c r="G31" s="13"/>
      <c r="H31" s="26">
        <f>SUM((Colonies!H31)*(10^3))*20</f>
        <v>100000</v>
      </c>
      <c r="I31" s="25">
        <f>SUM((Colonies!I31)*(10^3))*20</f>
        <v>40000</v>
      </c>
      <c r="J31" s="13"/>
      <c r="K31" s="26">
        <f>SUM((Colonies!K31)*(10^3))*20</f>
        <v>40000</v>
      </c>
      <c r="L31" s="25">
        <f>SUM((Colonies!L31)*(10^3))*20</f>
        <v>40000</v>
      </c>
      <c r="M31" s="13"/>
      <c r="N31" s="26">
        <f>SUM((Colonies!N31)*(10^3))*20</f>
        <v>40000</v>
      </c>
      <c r="O31" s="18" t="s">
        <v>32</v>
      </c>
      <c r="P31" s="25">
        <f>SUM((Colonies!P31)*(10^3))*20</f>
        <v>160000</v>
      </c>
      <c r="Q31" s="13"/>
      <c r="R31" s="26">
        <f>SUM((Colonies!R31)*(10^3))*20</f>
        <v>140000</v>
      </c>
      <c r="S31" s="17">
        <v>3</v>
      </c>
      <c r="T31" s="26">
        <f>SUM(L31:N31)/2</f>
        <v>40000</v>
      </c>
      <c r="U31" s="26">
        <f>SUM(F31:H31)/2</f>
        <v>110000</v>
      </c>
      <c r="V31" s="22">
        <f>SUM(P31:R31)/2</f>
        <v>150000</v>
      </c>
      <c r="W31" s="4"/>
      <c r="X31" s="26">
        <f t="shared" si="13"/>
        <v>0</v>
      </c>
      <c r="Y31" s="22">
        <f t="shared" si="14"/>
        <v>10000</v>
      </c>
    </row>
    <row r="32" spans="1:25" x14ac:dyDescent="0.25">
      <c r="B32" s="3">
        <v>10</v>
      </c>
      <c r="C32" s="13"/>
      <c r="D32" s="25">
        <f>SUM((Colonies!D32)*(10^3))*20</f>
        <v>20000</v>
      </c>
      <c r="E32" s="26">
        <f>SUM((Colonies!E32)*(10^3))*20</f>
        <v>40000</v>
      </c>
      <c r="F32" s="13"/>
      <c r="G32" s="25">
        <f>SUM((Colonies!G32)*(10^3))*20</f>
        <v>100000</v>
      </c>
      <c r="H32" s="26">
        <f>SUM((Colonies!H32)*(10^3))*20</f>
        <v>60000</v>
      </c>
      <c r="I32" s="13"/>
      <c r="J32" s="25">
        <f>SUM((Colonies!J32)*(10^3))*20</f>
        <v>20000</v>
      </c>
      <c r="K32" s="26">
        <f>SUM((Colonies!K32)*(10^3))*20</f>
        <v>40000</v>
      </c>
      <c r="L32" s="13"/>
      <c r="M32" s="25">
        <f>SUM((Colonies!M32)*(10^3))*20</f>
        <v>20000</v>
      </c>
      <c r="N32" s="26">
        <f>SUM((Colonies!N32)*(10^3))*20</f>
        <v>40000</v>
      </c>
      <c r="O32" s="17" t="s">
        <v>31</v>
      </c>
      <c r="P32" s="13"/>
      <c r="Q32" s="25">
        <f>SUM((Colonies!Q32)*(10^3))*20</f>
        <v>120000</v>
      </c>
      <c r="R32" s="26">
        <f>SUM((Colonies!R32)*(10^3))*20</f>
        <v>100000</v>
      </c>
      <c r="S32" s="17">
        <v>3</v>
      </c>
      <c r="T32" s="26">
        <f>SUM(L32:N32)/2</f>
        <v>30000</v>
      </c>
      <c r="U32" s="26">
        <f>SUM(F32:H32)/2</f>
        <v>80000</v>
      </c>
      <c r="V32" s="22">
        <f>SUM(P32:R32)/2</f>
        <v>110000</v>
      </c>
      <c r="W32" s="4"/>
      <c r="X32" s="26">
        <f t="shared" si="13"/>
        <v>10000</v>
      </c>
      <c r="Y32" s="22">
        <f t="shared" si="14"/>
        <v>20000</v>
      </c>
    </row>
    <row r="33" spans="1:25" x14ac:dyDescent="0.25">
      <c r="B33" s="3">
        <v>14</v>
      </c>
      <c r="C33" s="25">
        <f>SUM((Colonies!C33)*(10^2))*20</f>
        <v>8000</v>
      </c>
      <c r="D33" s="25">
        <f>SUM((Colonies!D33)*(10^2))*20</f>
        <v>40000</v>
      </c>
      <c r="E33" s="26">
        <f>SUM((Colonies!E33)*(10^2))*20</f>
        <v>14000</v>
      </c>
      <c r="F33" s="25">
        <f>SUM((Colonies!F33)*(10^2))*20</f>
        <v>40000</v>
      </c>
      <c r="G33" s="25">
        <f>SUM((Colonies!G33)*(10^2))*20</f>
        <v>112000</v>
      </c>
      <c r="H33" s="26">
        <f>SUM((Colonies!H33)*(10^2))*20</f>
        <v>38000</v>
      </c>
      <c r="I33" s="25">
        <f>SUM((Colonies!I33)*(10^2))*20</f>
        <v>8000</v>
      </c>
      <c r="J33" s="25">
        <f>SUM((Colonies!J33)*(10^2))*20</f>
        <v>38000</v>
      </c>
      <c r="K33" s="26">
        <f>SUM((Colonies!K33)*(10^2))*20</f>
        <v>28000</v>
      </c>
      <c r="L33" s="25">
        <f>SUM((Colonies!L33)*(10^2))*20</f>
        <v>8000</v>
      </c>
      <c r="M33" s="25">
        <f>SUM((Colonies!M33)*(10^2))*20</f>
        <v>39000</v>
      </c>
      <c r="N33" s="26">
        <f>SUM((Colonies!N33)*(10^2))*20</f>
        <v>21000</v>
      </c>
      <c r="O33" s="18" t="s">
        <v>32</v>
      </c>
      <c r="P33" s="25">
        <f>SUM((Colonies!P33)*(10^2))*20</f>
        <v>48000</v>
      </c>
      <c r="Q33" s="25">
        <f>SUM((Colonies!Q33)*(10^2))*20</f>
        <v>151000</v>
      </c>
      <c r="R33" s="26">
        <f>SUM((Colonies!R33)*(10^2))*20</f>
        <v>59000</v>
      </c>
      <c r="S33" s="17">
        <v>2</v>
      </c>
      <c r="T33" s="26">
        <f t="shared" si="10"/>
        <v>22666.666666666668</v>
      </c>
      <c r="U33" s="26">
        <f t="shared" si="11"/>
        <v>63333.333333333336</v>
      </c>
      <c r="V33" s="22">
        <f t="shared" si="12"/>
        <v>86000</v>
      </c>
      <c r="W33" s="4"/>
      <c r="X33" s="26">
        <f t="shared" si="13"/>
        <v>12710.450643291746</v>
      </c>
      <c r="Y33" s="22">
        <f t="shared" si="14"/>
        <v>34422.215049134895</v>
      </c>
    </row>
    <row r="34" spans="1:25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5" x14ac:dyDescent="0.25">
      <c r="A35" s="1" t="s">
        <v>23</v>
      </c>
      <c r="B35" s="5" t="s">
        <v>0</v>
      </c>
      <c r="C35" s="6" t="s">
        <v>1</v>
      </c>
      <c r="D35" s="6"/>
      <c r="E35" s="7"/>
      <c r="F35" s="6" t="s">
        <v>2</v>
      </c>
      <c r="G35" s="6"/>
      <c r="H35" s="7"/>
      <c r="I35" s="6" t="s">
        <v>3</v>
      </c>
      <c r="J35" s="6"/>
      <c r="K35" s="7"/>
      <c r="L35" s="6" t="s">
        <v>4</v>
      </c>
      <c r="M35" s="6"/>
      <c r="N35" s="7"/>
      <c r="O35" s="5" t="s">
        <v>5</v>
      </c>
      <c r="P35" s="6" t="s">
        <v>6</v>
      </c>
      <c r="Q35" s="6"/>
      <c r="R35" s="7"/>
      <c r="S35" s="5" t="s">
        <v>7</v>
      </c>
      <c r="T35" s="5" t="s">
        <v>8</v>
      </c>
      <c r="U35" s="5" t="s">
        <v>9</v>
      </c>
      <c r="V35" s="8" t="s">
        <v>10</v>
      </c>
      <c r="W35" s="4"/>
      <c r="X35" s="5" t="s">
        <v>16</v>
      </c>
      <c r="Y35" s="8" t="s">
        <v>18</v>
      </c>
    </row>
    <row r="36" spans="1:25" x14ac:dyDescent="0.25">
      <c r="A36" s="2" t="s">
        <v>24</v>
      </c>
      <c r="B36" s="3">
        <v>1</v>
      </c>
      <c r="C36" s="25">
        <f>SUM((Colonies!C36)*(10^3))*20</f>
        <v>340000</v>
      </c>
      <c r="D36" s="13"/>
      <c r="E36" s="26">
        <f>SUM((Colonies!E36)*(10^3))*20</f>
        <v>300000</v>
      </c>
      <c r="F36" s="25">
        <f>SUM((Colonies!F36)*(10^3))*20</f>
        <v>100000</v>
      </c>
      <c r="G36" s="13"/>
      <c r="H36" s="26">
        <f>SUM((Colonies!H36)*(10^3))*20</f>
        <v>60000</v>
      </c>
      <c r="I36" s="25">
        <f>SUM((Colonies!I36)*(10^3))*20</f>
        <v>200000</v>
      </c>
      <c r="J36" s="13"/>
      <c r="K36" s="26">
        <f>SUM((Colonies!K36)*(10^3))*20</f>
        <v>260000</v>
      </c>
      <c r="L36" s="25">
        <f>SUM((Colonies!L36)*(10^3))*20</f>
        <v>270000</v>
      </c>
      <c r="M36" s="13"/>
      <c r="N36" s="26">
        <f>SUM((Colonies!N36)*(10^3))*20</f>
        <v>280000</v>
      </c>
      <c r="O36" s="17" t="s">
        <v>31</v>
      </c>
      <c r="P36" s="25">
        <f>SUM((Colonies!P36)*(10^3))*20</f>
        <v>370000</v>
      </c>
      <c r="Q36" s="13"/>
      <c r="R36" s="26">
        <f>SUM((Colonies!R36)*(10^3))*20</f>
        <v>340000</v>
      </c>
      <c r="S36" s="15">
        <v>3</v>
      </c>
      <c r="T36" s="26">
        <f>SUM(L36:N36)/2</f>
        <v>275000</v>
      </c>
      <c r="U36" s="26">
        <f>SUM(F36:H36)/2</f>
        <v>80000</v>
      </c>
      <c r="V36" s="22">
        <f>SUM(P36:R36)/2</f>
        <v>355000</v>
      </c>
      <c r="W36" s="4"/>
      <c r="X36" s="24">
        <f>_xlfn.STDEV.P(L36:N36)</f>
        <v>5000</v>
      </c>
      <c r="Y36" s="22">
        <f>_xlfn.STDEV.P(F36:H36)</f>
        <v>20000</v>
      </c>
    </row>
    <row r="37" spans="1:25" x14ac:dyDescent="0.25">
      <c r="B37" s="3">
        <v>2</v>
      </c>
      <c r="C37" s="25">
        <f>SUM((Colonies!C37)*(10^3))*20</f>
        <v>260000</v>
      </c>
      <c r="D37" s="25">
        <f>SUM((Colonies!D37)*(10^3))*20</f>
        <v>880000</v>
      </c>
      <c r="E37" s="26">
        <f>SUM((Colonies!E37)*(10^3))*20</f>
        <v>20000</v>
      </c>
      <c r="F37" s="25">
        <f>SUM((Colonies!F37)*(10^3))*20</f>
        <v>60000</v>
      </c>
      <c r="G37" s="25">
        <f>SUM((Colonies!G37)*(10^3))*20</f>
        <v>520000</v>
      </c>
      <c r="H37" s="26">
        <f>SUM((Colonies!H37)*(10^3))*20</f>
        <v>140000</v>
      </c>
      <c r="I37" s="25">
        <f>SUM((Colonies!I37)*(10^3))*20</f>
        <v>220000</v>
      </c>
      <c r="J37" s="25">
        <f>SUM((Colonies!J37)*(10^3))*20</f>
        <v>1240000</v>
      </c>
      <c r="K37" s="26">
        <f>SUM((Colonies!K37)*(10^3))*20</f>
        <v>40000</v>
      </c>
      <c r="L37" s="25">
        <f>SUM((Colonies!L37)*(10^3))*20</f>
        <v>240000</v>
      </c>
      <c r="M37" s="25">
        <f>SUM((Colonies!M37)*(10^3))*20</f>
        <v>1060000</v>
      </c>
      <c r="N37" s="26">
        <f>SUM((Colonies!N37)*(10^3))*20</f>
        <v>30000</v>
      </c>
      <c r="O37" s="17" t="s">
        <v>31</v>
      </c>
      <c r="P37" s="25">
        <f>SUM((Colonies!P37)*(10^3))*20</f>
        <v>300000</v>
      </c>
      <c r="Q37" s="25">
        <f>SUM((Colonies!Q37)*(10^3))*20</f>
        <v>1580000</v>
      </c>
      <c r="R37" s="26">
        <f>SUM((Colonies!R37)*(10^3))*20</f>
        <v>170000</v>
      </c>
      <c r="S37" s="17">
        <v>3</v>
      </c>
      <c r="T37" s="26">
        <f t="shared" ref="T37:T44" si="15">SUM(L37:N37)/3</f>
        <v>443333.33333333331</v>
      </c>
      <c r="U37" s="26">
        <f t="shared" ref="U37:U44" si="16">SUM(F37:H37)/3</f>
        <v>240000</v>
      </c>
      <c r="V37" s="22">
        <f t="shared" ref="V37:V44" si="17">SUM(P37:R37)/3</f>
        <v>683333.33333333337</v>
      </c>
      <c r="W37" s="4"/>
      <c r="X37" s="26">
        <f t="shared" ref="X37:X44" si="18">_xlfn.STDEV.P(L37:N37)</f>
        <v>444397.21971327509</v>
      </c>
      <c r="Y37" s="22">
        <f t="shared" ref="Y37:Y44" si="19">_xlfn.STDEV.P(F37:H37)</f>
        <v>200665.55924389881</v>
      </c>
    </row>
    <row r="38" spans="1:25" x14ac:dyDescent="0.25">
      <c r="B38" s="3">
        <v>3</v>
      </c>
      <c r="C38" s="25">
        <f>SUM((Colonies!C38)*(10^3))*20</f>
        <v>80000</v>
      </c>
      <c r="D38" s="25">
        <f>SUM((Colonies!D38)*(10^3))*20</f>
        <v>360000</v>
      </c>
      <c r="E38" s="26">
        <f>SUM((Colonies!E38)*(10^3))*20</f>
        <v>180000</v>
      </c>
      <c r="F38" s="25">
        <f>SUM((Colonies!F38)*(10^3))*20</f>
        <v>40000</v>
      </c>
      <c r="G38" s="25">
        <f>SUM((Colonies!G38)*(10^3))*20</f>
        <v>260000</v>
      </c>
      <c r="H38" s="26">
        <f>SUM((Colonies!H38)*(10^3))*20</f>
        <v>20000</v>
      </c>
      <c r="I38" s="25">
        <f>SUM((Colonies!I38)*(10^3))*20</f>
        <v>40000</v>
      </c>
      <c r="J38" s="25">
        <f>SUM((Colonies!J38)*(10^3))*20</f>
        <v>340000</v>
      </c>
      <c r="K38" s="26">
        <f>SUM((Colonies!K38)*(10^3))*20</f>
        <v>140000</v>
      </c>
      <c r="L38" s="25">
        <f>SUM((Colonies!L38)*(10^3))*20</f>
        <v>60000</v>
      </c>
      <c r="M38" s="25">
        <f>SUM((Colonies!M38)*(10^3))*20</f>
        <v>350000</v>
      </c>
      <c r="N38" s="26">
        <f>SUM((Colonies!N38)*(10^3))*20</f>
        <v>160000</v>
      </c>
      <c r="O38" s="17" t="s">
        <v>31</v>
      </c>
      <c r="P38" s="25">
        <f>SUM((Colonies!P38)*(10^3))*20</f>
        <v>100000</v>
      </c>
      <c r="Q38" s="25">
        <f>SUM((Colonies!Q38)*(10^3))*20</f>
        <v>610000</v>
      </c>
      <c r="R38" s="26">
        <f>SUM((Colonies!R38)*(10^3))*20</f>
        <v>180000</v>
      </c>
      <c r="S38" s="17">
        <v>3</v>
      </c>
      <c r="T38" s="26">
        <f t="shared" si="15"/>
        <v>190000</v>
      </c>
      <c r="U38" s="26">
        <f t="shared" si="16"/>
        <v>106666.66666666667</v>
      </c>
      <c r="V38" s="22">
        <f t="shared" si="17"/>
        <v>296666.66666666669</v>
      </c>
      <c r="W38" s="4"/>
      <c r="X38" s="26">
        <f t="shared" si="18"/>
        <v>120277.45701779143</v>
      </c>
      <c r="Y38" s="22">
        <f t="shared" si="19"/>
        <v>108730.04286866727</v>
      </c>
    </row>
    <row r="39" spans="1:25" x14ac:dyDescent="0.25">
      <c r="B39" s="3">
        <v>4</v>
      </c>
      <c r="C39" s="25">
        <f>SUM((Colonies!C39)*(10^3))*20</f>
        <v>80000</v>
      </c>
      <c r="D39" s="25">
        <f>SUM((Colonies!D39)*(10^3))*20</f>
        <v>180000</v>
      </c>
      <c r="E39" s="26">
        <f>SUM((Colonies!E39)*(10^3))*20</f>
        <v>120000</v>
      </c>
      <c r="F39" s="25">
        <f>SUM((Colonies!F39)*(10^3))*20</f>
        <v>100000</v>
      </c>
      <c r="G39" s="25">
        <f>SUM((Colonies!G39)*(10^3))*20</f>
        <v>140000</v>
      </c>
      <c r="H39" s="26">
        <f>SUM((Colonies!H39)*(10^3))*20</f>
        <v>100000</v>
      </c>
      <c r="I39" s="25">
        <f>SUM((Colonies!I39)*(10^3))*20</f>
        <v>80000</v>
      </c>
      <c r="J39" s="25">
        <f>SUM((Colonies!J39)*(10^3))*20</f>
        <v>100000</v>
      </c>
      <c r="K39" s="26">
        <f>SUM((Colonies!K39)*(10^3))*20</f>
        <v>100000</v>
      </c>
      <c r="L39" s="25">
        <f>SUM((Colonies!L39)*(10^3))*20</f>
        <v>80000</v>
      </c>
      <c r="M39" s="25">
        <f>SUM((Colonies!M39)*(10^3))*20</f>
        <v>140000</v>
      </c>
      <c r="N39" s="26">
        <f>SUM((Colonies!N39)*(10^3))*20</f>
        <v>110000</v>
      </c>
      <c r="O39" s="17" t="s">
        <v>31</v>
      </c>
      <c r="P39" s="25">
        <f>SUM((Colonies!P39)*(10^3))*20</f>
        <v>180000</v>
      </c>
      <c r="Q39" s="25">
        <f>SUM((Colonies!Q39)*(10^3))*20</f>
        <v>280000</v>
      </c>
      <c r="R39" s="26">
        <f>SUM((Colonies!R39)*(10^3))*20</f>
        <v>210000</v>
      </c>
      <c r="S39" s="17">
        <v>3</v>
      </c>
      <c r="T39" s="26">
        <f t="shared" si="15"/>
        <v>110000</v>
      </c>
      <c r="U39" s="26">
        <f t="shared" si="16"/>
        <v>113333.33333333333</v>
      </c>
      <c r="V39" s="22">
        <f t="shared" si="17"/>
        <v>223333.33333333334</v>
      </c>
      <c r="W39" s="4"/>
      <c r="X39" s="26">
        <f t="shared" si="18"/>
        <v>24494.89742783178</v>
      </c>
      <c r="Y39" s="22">
        <f t="shared" si="19"/>
        <v>18856.180831641268</v>
      </c>
    </row>
    <row r="40" spans="1:25" x14ac:dyDescent="0.25">
      <c r="B40" s="3">
        <v>5</v>
      </c>
      <c r="C40" s="13"/>
      <c r="D40" s="25">
        <f>SUM((Colonies!D40)*(10^3))*20</f>
        <v>420000</v>
      </c>
      <c r="E40" s="26">
        <f>SUM((Colonies!E40)*(10^3))*20</f>
        <v>200000</v>
      </c>
      <c r="F40" s="13"/>
      <c r="G40" s="25">
        <f>SUM((Colonies!G40)*(10^3))*20</f>
        <v>440000</v>
      </c>
      <c r="H40" s="26">
        <f>SUM((Colonies!H40)*(10^3))*20</f>
        <v>60000</v>
      </c>
      <c r="I40" s="13"/>
      <c r="J40" s="25">
        <f>SUM((Colonies!J40)*(10^3))*20</f>
        <v>260000</v>
      </c>
      <c r="K40" s="26">
        <f>SUM((Colonies!K40)*(10^3))*20</f>
        <v>220000</v>
      </c>
      <c r="L40" s="13"/>
      <c r="M40" s="25">
        <f>SUM((Colonies!M40)*(10^3))*20</f>
        <v>340000</v>
      </c>
      <c r="N40" s="26">
        <f>SUM((Colonies!N40)*(10^3))*20</f>
        <v>210000</v>
      </c>
      <c r="O40" s="18" t="s">
        <v>32</v>
      </c>
      <c r="P40" s="13"/>
      <c r="Q40" s="25">
        <f>SUM((Colonies!Q40)*(10^3))*20</f>
        <v>780000</v>
      </c>
      <c r="R40" s="26">
        <f>SUM((Colonies!R40)*(10^3))*20</f>
        <v>270000</v>
      </c>
      <c r="S40" s="17">
        <v>3</v>
      </c>
      <c r="T40" s="26">
        <f>SUM(L40:N40)/2</f>
        <v>275000</v>
      </c>
      <c r="U40" s="26">
        <f>SUM(F40:H40)/2</f>
        <v>250000</v>
      </c>
      <c r="V40" s="22">
        <f>SUM(P40:R40)/2</f>
        <v>525000</v>
      </c>
      <c r="W40" s="4"/>
      <c r="X40" s="26">
        <f t="shared" si="18"/>
        <v>65000</v>
      </c>
      <c r="Y40" s="22">
        <f t="shared" si="19"/>
        <v>190000</v>
      </c>
    </row>
    <row r="41" spans="1:25" x14ac:dyDescent="0.25">
      <c r="B41" s="3">
        <v>6</v>
      </c>
      <c r="C41" s="13"/>
      <c r="D41" s="25">
        <f>SUM((Colonies!D41)*(10^3))*20</f>
        <v>60000</v>
      </c>
      <c r="E41" s="26">
        <f>SUM((Colonies!E41)*(10^3))*20</f>
        <v>60000</v>
      </c>
      <c r="F41" s="13"/>
      <c r="G41" s="25">
        <f>SUM((Colonies!G41)*(10^3))*20</f>
        <v>20000</v>
      </c>
      <c r="H41" s="26">
        <f>SUM((Colonies!H41)*(10^3))*20</f>
        <v>60000</v>
      </c>
      <c r="I41" s="13"/>
      <c r="J41" s="25">
        <f>SUM((Colonies!J41)*(10^3))*20</f>
        <v>20000</v>
      </c>
      <c r="K41" s="26">
        <f>SUM((Colonies!K41)*(10^3))*20</f>
        <v>60000</v>
      </c>
      <c r="L41" s="13"/>
      <c r="M41" s="25">
        <f>SUM((Colonies!M41)*(10^3))*20</f>
        <v>40000</v>
      </c>
      <c r="N41" s="26">
        <f>SUM((Colonies!N41)*(10^3))*20</f>
        <v>60000</v>
      </c>
      <c r="O41" s="17" t="s">
        <v>31</v>
      </c>
      <c r="P41" s="13"/>
      <c r="Q41" s="25">
        <f>SUM((Colonies!Q41)*(10^3))*20</f>
        <v>60000</v>
      </c>
      <c r="R41" s="26">
        <f>SUM((Colonies!R41)*(10^3))*20</f>
        <v>120000</v>
      </c>
      <c r="S41" s="17">
        <v>3</v>
      </c>
      <c r="T41" s="26">
        <f>SUM(L41:N41)/2</f>
        <v>50000</v>
      </c>
      <c r="U41" s="26">
        <f>SUM(F41:H41)/2</f>
        <v>40000</v>
      </c>
      <c r="V41" s="22">
        <f>SUM(P41:R41)/2</f>
        <v>90000</v>
      </c>
      <c r="W41" s="4"/>
      <c r="X41" s="26">
        <f t="shared" si="18"/>
        <v>10000</v>
      </c>
      <c r="Y41" s="22">
        <f t="shared" si="19"/>
        <v>20000</v>
      </c>
    </row>
    <row r="42" spans="1:25" x14ac:dyDescent="0.25">
      <c r="B42" s="3">
        <v>7</v>
      </c>
      <c r="C42" s="25">
        <f>SUM((Colonies!C42)*(10^3))*20</f>
        <v>20000</v>
      </c>
      <c r="D42" s="25">
        <f>SUM((Colonies!D42)*(10^3))*20</f>
        <v>120000</v>
      </c>
      <c r="E42" s="26">
        <f>SUM((Colonies!E42)*(10^3))*20</f>
        <v>120000</v>
      </c>
      <c r="F42" s="25">
        <f>SUM((Colonies!F42)*(10^3))*20</f>
        <v>120000</v>
      </c>
      <c r="G42" s="25">
        <f>SUM((Colonies!G42)*(10^3))*20</f>
        <v>180000</v>
      </c>
      <c r="H42" s="26">
        <f>SUM((Colonies!H42)*(10^3))*20</f>
        <v>80000</v>
      </c>
      <c r="I42" s="25">
        <f>SUM((Colonies!I42)*(10^3))*20</f>
        <v>60000</v>
      </c>
      <c r="J42" s="25">
        <f>SUM((Colonies!J42)*(10^3))*20</f>
        <v>120000</v>
      </c>
      <c r="K42" s="26">
        <f>SUM((Colonies!K42)*(10^3))*20</f>
        <v>120000</v>
      </c>
      <c r="L42" s="25">
        <f>SUM((Colonies!L42)*(10^3))*20</f>
        <v>40000</v>
      </c>
      <c r="M42" s="25">
        <f>SUM((Colonies!M42)*(10^3))*20</f>
        <v>120000</v>
      </c>
      <c r="N42" s="26">
        <f>SUM((Colonies!N42)*(10^3))*20</f>
        <v>120000</v>
      </c>
      <c r="O42" s="18" t="s">
        <v>32</v>
      </c>
      <c r="P42" s="25">
        <f>SUM((Colonies!P42)*(10^3))*20</f>
        <v>160000</v>
      </c>
      <c r="Q42" s="25">
        <f>SUM((Colonies!Q42)*(10^3))*20</f>
        <v>300000</v>
      </c>
      <c r="R42" s="26">
        <f>SUM((Colonies!R42)*(10^3))*20</f>
        <v>200000</v>
      </c>
      <c r="S42" s="17">
        <v>3</v>
      </c>
      <c r="T42" s="26">
        <f t="shared" si="15"/>
        <v>93333.333333333328</v>
      </c>
      <c r="U42" s="26">
        <f t="shared" si="16"/>
        <v>126666.66666666667</v>
      </c>
      <c r="V42" s="22">
        <f t="shared" si="17"/>
        <v>220000</v>
      </c>
      <c r="W42" s="4"/>
      <c r="X42" s="26">
        <f t="shared" si="18"/>
        <v>37712.361663282536</v>
      </c>
      <c r="Y42" s="22">
        <f t="shared" si="19"/>
        <v>41096.093353126511</v>
      </c>
    </row>
    <row r="43" spans="1:25" x14ac:dyDescent="0.25">
      <c r="B43" s="3">
        <v>10</v>
      </c>
      <c r="C43" s="25">
        <f>SUM((Colonies!C43)*(10^3))*20</f>
        <v>60000</v>
      </c>
      <c r="D43" s="25">
        <f>SUM((Colonies!D43)*(10^3))*20</f>
        <v>80000</v>
      </c>
      <c r="E43" s="26">
        <f>SUM((Colonies!E43)*(10^3))*20</f>
        <v>20000</v>
      </c>
      <c r="F43" s="25">
        <f>SUM((Colonies!F43)*(10^3))*20</f>
        <v>40000</v>
      </c>
      <c r="G43" s="25">
        <f>SUM((Colonies!G43)*(10^3))*20</f>
        <v>80000</v>
      </c>
      <c r="H43" s="26">
        <f>SUM((Colonies!H43)*(10^3))*20</f>
        <v>60000</v>
      </c>
      <c r="I43" s="25">
        <f>SUM((Colonies!I43)*(10^3))*20</f>
        <v>80000</v>
      </c>
      <c r="J43" s="25">
        <f>SUM((Colonies!J43)*(10^3))*20</f>
        <v>100000</v>
      </c>
      <c r="K43" s="26">
        <f>SUM((Colonies!K43)*(10^3))*20</f>
        <v>40000</v>
      </c>
      <c r="L43" s="25">
        <f>SUM((Colonies!L43)*(10^3))*20</f>
        <v>70000</v>
      </c>
      <c r="M43" s="25">
        <f>SUM((Colonies!M43)*(10^3))*20</f>
        <v>90000</v>
      </c>
      <c r="N43" s="26">
        <f>SUM((Colonies!N43)*(10^3))*20</f>
        <v>30000</v>
      </c>
      <c r="O43" s="17" t="s">
        <v>31</v>
      </c>
      <c r="P43" s="25">
        <f>SUM((Colonies!P43)*(10^3))*20</f>
        <v>110000</v>
      </c>
      <c r="Q43" s="25">
        <f>SUM((Colonies!Q43)*(10^3))*20</f>
        <v>170000</v>
      </c>
      <c r="R43" s="26">
        <f>SUM((Colonies!R43)*(10^3))*20</f>
        <v>90000</v>
      </c>
      <c r="S43" s="17">
        <v>3</v>
      </c>
      <c r="T43" s="26">
        <f t="shared" si="15"/>
        <v>63333.333333333336</v>
      </c>
      <c r="U43" s="26">
        <f t="shared" si="16"/>
        <v>60000</v>
      </c>
      <c r="V43" s="22">
        <f t="shared" si="17"/>
        <v>123333.33333333333</v>
      </c>
      <c r="W43" s="4"/>
      <c r="X43" s="26">
        <f t="shared" si="18"/>
        <v>24944.382578492943</v>
      </c>
      <c r="Y43" s="22">
        <f t="shared" si="19"/>
        <v>16329.931618554519</v>
      </c>
    </row>
    <row r="44" spans="1:25" x14ac:dyDescent="0.25">
      <c r="B44" s="3">
        <v>14</v>
      </c>
      <c r="C44" s="25">
        <f>SUM((Colonies!C44)*(10^2))*20</f>
        <v>18000</v>
      </c>
      <c r="D44" s="25">
        <f>SUM((Colonies!D44)*(10^2))*20</f>
        <v>14000</v>
      </c>
      <c r="E44" s="26">
        <f>SUM((Colonies!E44)*(10^2))*20</f>
        <v>4000</v>
      </c>
      <c r="F44" s="25">
        <f>SUM((Colonies!F44)*(10^2))*20</f>
        <v>34000</v>
      </c>
      <c r="G44" s="25">
        <f>SUM((Colonies!G44)*(10^2))*20</f>
        <v>20000</v>
      </c>
      <c r="H44" s="26">
        <f>SUM((Colonies!H44)*(10^2))*20</f>
        <v>4000</v>
      </c>
      <c r="I44" s="25">
        <f>SUM((Colonies!I44)*(10^2))*20</f>
        <v>16000</v>
      </c>
      <c r="J44" s="25">
        <f>SUM((Colonies!J44)*(10^2))*20</f>
        <v>20000</v>
      </c>
      <c r="K44" s="26">
        <f>SUM((Colonies!K44)*(10^2))*20</f>
        <v>4000</v>
      </c>
      <c r="L44" s="25">
        <f>SUM((Colonies!L44)*(10^2))*20</f>
        <v>17000</v>
      </c>
      <c r="M44" s="25">
        <f>SUM((Colonies!M44)*(10^2))*20</f>
        <v>17000</v>
      </c>
      <c r="N44" s="26">
        <f>SUM((Colonies!N44)*(10^2))*20</f>
        <v>4000</v>
      </c>
      <c r="O44" s="17" t="s">
        <v>31</v>
      </c>
      <c r="P44" s="25">
        <f>SUM((Colonies!P44)*(10^2))*20</f>
        <v>51000</v>
      </c>
      <c r="Q44" s="25">
        <f>SUM((Colonies!Q44)*(10^2))*20</f>
        <v>37000</v>
      </c>
      <c r="R44" s="26">
        <f>SUM((Colonies!R44)*(10^2))*20</f>
        <v>8000</v>
      </c>
      <c r="S44" s="17">
        <v>2</v>
      </c>
      <c r="T44" s="26">
        <f t="shared" si="15"/>
        <v>12666.666666666666</v>
      </c>
      <c r="U44" s="26">
        <f t="shared" si="16"/>
        <v>19333.333333333332</v>
      </c>
      <c r="V44" s="22">
        <f t="shared" si="17"/>
        <v>32000</v>
      </c>
      <c r="W44" s="4"/>
      <c r="X44" s="26">
        <f t="shared" si="18"/>
        <v>6128.2587702834116</v>
      </c>
      <c r="Y44" s="22">
        <f t="shared" si="19"/>
        <v>12256.517540566823</v>
      </c>
    </row>
    <row r="45" spans="1:25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5" x14ac:dyDescent="0.25">
      <c r="A46" s="1" t="s">
        <v>25</v>
      </c>
      <c r="B46" s="5" t="s">
        <v>0</v>
      </c>
      <c r="C46" s="6" t="s">
        <v>1</v>
      </c>
      <c r="D46" s="6"/>
      <c r="E46" s="7"/>
      <c r="F46" s="6" t="s">
        <v>2</v>
      </c>
      <c r="G46" s="6"/>
      <c r="H46" s="7"/>
      <c r="I46" s="6" t="s">
        <v>3</v>
      </c>
      <c r="J46" s="6"/>
      <c r="K46" s="7"/>
      <c r="L46" s="6" t="s">
        <v>4</v>
      </c>
      <c r="M46" s="6"/>
      <c r="N46" s="7"/>
      <c r="O46" s="5" t="s">
        <v>5</v>
      </c>
      <c r="P46" s="6" t="s">
        <v>6</v>
      </c>
      <c r="Q46" s="6"/>
      <c r="R46" s="7"/>
      <c r="S46" s="5" t="s">
        <v>7</v>
      </c>
      <c r="T46" s="5" t="s">
        <v>8</v>
      </c>
      <c r="U46" s="5" t="s">
        <v>9</v>
      </c>
      <c r="V46" s="8" t="s">
        <v>10</v>
      </c>
      <c r="W46" s="4"/>
      <c r="X46" s="5" t="s">
        <v>16</v>
      </c>
      <c r="Y46" s="8" t="s">
        <v>18</v>
      </c>
    </row>
    <row r="47" spans="1:25" x14ac:dyDescent="0.25">
      <c r="A47" s="2" t="s">
        <v>26</v>
      </c>
      <c r="B47" s="3">
        <v>1</v>
      </c>
      <c r="C47" s="25">
        <f>SUM((Colonies!C47)*(10^3))*20</f>
        <v>80000</v>
      </c>
      <c r="D47" s="25">
        <f>SUM((Colonies!D47)*(10^3))*20</f>
        <v>20000</v>
      </c>
      <c r="E47" s="26">
        <f>SUM((Colonies!E47)*(10^3))*20</f>
        <v>40000</v>
      </c>
      <c r="F47" s="25">
        <f>SUM((Colonies!F47)*(10^3))*20</f>
        <v>120000</v>
      </c>
      <c r="G47" s="25">
        <f>SUM((Colonies!G47)*(10^3))*20</f>
        <v>60000</v>
      </c>
      <c r="H47" s="26">
        <f>SUM((Colonies!H47)*(10^3))*20</f>
        <v>20000</v>
      </c>
      <c r="I47" s="25">
        <f>SUM((Colonies!I47)*(10^3))*20</f>
        <v>80000</v>
      </c>
      <c r="J47" s="25">
        <f>SUM((Colonies!J47)*(10^3))*20</f>
        <v>20000</v>
      </c>
      <c r="K47" s="26">
        <f>SUM((Colonies!K47)*(10^3))*20</f>
        <v>20000</v>
      </c>
      <c r="L47" s="25">
        <f>SUM((Colonies!L47)*(10^3))*20</f>
        <v>80000</v>
      </c>
      <c r="M47" s="25">
        <f>SUM((Colonies!M47)*(10^3))*20</f>
        <v>20000</v>
      </c>
      <c r="N47" s="26">
        <f>SUM((Colonies!N47)*(10^3))*20</f>
        <v>30000</v>
      </c>
      <c r="O47" s="17" t="s">
        <v>31</v>
      </c>
      <c r="P47" s="25">
        <f>SUM((Colonies!P47)*(10^3))*20</f>
        <v>200000</v>
      </c>
      <c r="Q47" s="25">
        <f>SUM((Colonies!Q47)*(10^3))*20</f>
        <v>80000</v>
      </c>
      <c r="R47" s="26">
        <f>SUM((Colonies!R47)*(10^3))*20</f>
        <v>50000</v>
      </c>
      <c r="S47" s="15">
        <v>3</v>
      </c>
      <c r="T47" s="26">
        <f>SUM(L47:N47)/3</f>
        <v>43333.333333333336</v>
      </c>
      <c r="U47" s="26">
        <f>SUM(F47:H47)/3</f>
        <v>66666.666666666672</v>
      </c>
      <c r="V47" s="22">
        <f>SUM(P47:R47)/3</f>
        <v>110000</v>
      </c>
      <c r="W47" s="4"/>
      <c r="X47" s="24">
        <f>_xlfn.STDEV.P(L47:N47)</f>
        <v>26246.692913372703</v>
      </c>
      <c r="Y47" s="22">
        <f>_xlfn.STDEV.P(F47:H47)</f>
        <v>41096.093353126511</v>
      </c>
    </row>
    <row r="48" spans="1:25" x14ac:dyDescent="0.25">
      <c r="B48" s="3">
        <v>2</v>
      </c>
      <c r="C48" s="25">
        <f>SUM((Colonies!C48)*(10^3))*20</f>
        <v>120000</v>
      </c>
      <c r="D48" s="25">
        <f>SUM((Colonies!D48)*(10^3))*20</f>
        <v>460000</v>
      </c>
      <c r="E48" s="26">
        <f>SUM((Colonies!E48)*(10^3))*20</f>
        <v>180000</v>
      </c>
      <c r="F48" s="25">
        <f>SUM((Colonies!F48)*(10^3))*20</f>
        <v>20000</v>
      </c>
      <c r="G48" s="25">
        <f>SUM((Colonies!G48)*(10^3))*20</f>
        <v>820000</v>
      </c>
      <c r="H48" s="26">
        <f>SUM((Colonies!H48)*(10^3))*20</f>
        <v>60000</v>
      </c>
      <c r="I48" s="25">
        <f>SUM((Colonies!I48)*(10^3))*20</f>
        <v>40000</v>
      </c>
      <c r="J48" s="25">
        <f>SUM((Colonies!J48)*(10^3))*20</f>
        <v>300000</v>
      </c>
      <c r="K48" s="26">
        <f>SUM((Colonies!K48)*(10^3))*20</f>
        <v>140000</v>
      </c>
      <c r="L48" s="25">
        <f>SUM((Colonies!L48)*(10^3))*20</f>
        <v>80000</v>
      </c>
      <c r="M48" s="25">
        <f>SUM((Colonies!M48)*(10^3))*20</f>
        <v>380000</v>
      </c>
      <c r="N48" s="26">
        <f>SUM((Colonies!N48)*(10^3))*20</f>
        <v>160000</v>
      </c>
      <c r="O48" s="17" t="s">
        <v>31</v>
      </c>
      <c r="P48" s="25">
        <f>SUM((Colonies!P48)*(10^3))*20</f>
        <v>100000</v>
      </c>
      <c r="Q48" s="25">
        <f>SUM((Colonies!Q48)*(10^3))*20</f>
        <v>1200000</v>
      </c>
      <c r="R48" s="26">
        <f>SUM((Colonies!R48)*(10^3))*20</f>
        <v>220000</v>
      </c>
      <c r="S48" s="17">
        <v>3</v>
      </c>
      <c r="T48" s="26">
        <f t="shared" ref="T48:T55" si="20">SUM(L48:N48)/3</f>
        <v>206666.66666666666</v>
      </c>
      <c r="U48" s="26">
        <f t="shared" ref="U48:U55" si="21">SUM(F48:H48)/3</f>
        <v>300000</v>
      </c>
      <c r="V48" s="22">
        <f t="shared" ref="V48:V55" si="22">SUM(P48:R48)/3</f>
        <v>506666.66666666669</v>
      </c>
      <c r="W48" s="4"/>
      <c r="X48" s="26">
        <f t="shared" ref="X48:X55" si="23">_xlfn.STDEV.P(L48:N48)</f>
        <v>126841.98393626965</v>
      </c>
      <c r="Y48" s="22">
        <f t="shared" ref="Y48:Y55" si="24">_xlfn.STDEV.P(F48:H48)</f>
        <v>368057.96644912695</v>
      </c>
    </row>
    <row r="49" spans="1:25" x14ac:dyDescent="0.25">
      <c r="B49" s="3">
        <v>3</v>
      </c>
      <c r="C49" s="25">
        <f>SUM((Colonies!C49)*(10^3))*20</f>
        <v>120000</v>
      </c>
      <c r="D49" s="25">
        <f>SUM((Colonies!D49)*(10^3))*20</f>
        <v>20000</v>
      </c>
      <c r="E49" s="26">
        <f>SUM((Colonies!E49)*(10^3))*20</f>
        <v>100000</v>
      </c>
      <c r="F49" s="25">
        <f>SUM((Colonies!F49)*(10^3))*20</f>
        <v>380000</v>
      </c>
      <c r="G49" s="25">
        <f>SUM((Colonies!G49)*(10^3))*20</f>
        <v>20000</v>
      </c>
      <c r="H49" s="26">
        <f>SUM((Colonies!H49)*(10^3))*20</f>
        <v>60000</v>
      </c>
      <c r="I49" s="25">
        <f>SUM((Colonies!I49)*(10^3))*20</f>
        <v>120000</v>
      </c>
      <c r="J49" s="25">
        <f>SUM((Colonies!J49)*(10^3))*20</f>
        <v>20000</v>
      </c>
      <c r="K49" s="26">
        <f>SUM((Colonies!K49)*(10^3))*20</f>
        <v>100000</v>
      </c>
      <c r="L49" s="25">
        <f>SUM((Colonies!L49)*(10^3))*20</f>
        <v>120000</v>
      </c>
      <c r="M49" s="25">
        <f>SUM((Colonies!M49)*(10^3))*20</f>
        <v>20000</v>
      </c>
      <c r="N49" s="26">
        <f>SUM((Colonies!N49)*(10^3))*20</f>
        <v>100000</v>
      </c>
      <c r="O49" s="17" t="s">
        <v>31</v>
      </c>
      <c r="P49" s="25">
        <f>SUM((Colonies!P49)*(10^3))*20</f>
        <v>500000</v>
      </c>
      <c r="Q49" s="25">
        <f>SUM((Colonies!Q49)*(10^3))*20</f>
        <v>40000</v>
      </c>
      <c r="R49" s="26">
        <f>SUM((Colonies!R49)*(10^3))*20</f>
        <v>160000</v>
      </c>
      <c r="S49" s="17">
        <v>3</v>
      </c>
      <c r="T49" s="26">
        <f t="shared" si="20"/>
        <v>80000</v>
      </c>
      <c r="U49" s="26">
        <f t="shared" si="21"/>
        <v>153333.33333333334</v>
      </c>
      <c r="V49" s="22">
        <f t="shared" si="22"/>
        <v>233333.33333333334</v>
      </c>
      <c r="W49" s="4"/>
      <c r="X49" s="26">
        <f t="shared" si="23"/>
        <v>43204.937989385733</v>
      </c>
      <c r="Y49" s="22">
        <f t="shared" si="24"/>
        <v>161107.27964792764</v>
      </c>
    </row>
    <row r="50" spans="1:25" x14ac:dyDescent="0.25">
      <c r="B50" s="3">
        <v>4</v>
      </c>
      <c r="C50" s="25">
        <f>SUM((Colonies!C50)*(10^3))*20</f>
        <v>100000</v>
      </c>
      <c r="D50" s="25">
        <f>SUM((Colonies!D50)*(10^3))*20</f>
        <v>40000</v>
      </c>
      <c r="E50" s="26">
        <f>SUM((Colonies!E50)*(10^3))*20</f>
        <v>40000</v>
      </c>
      <c r="F50" s="25">
        <f>SUM((Colonies!F50)*(10^3))*20</f>
        <v>40000</v>
      </c>
      <c r="G50" s="25">
        <f>SUM((Colonies!G50)*(10^3))*20</f>
        <v>40000</v>
      </c>
      <c r="H50" s="26">
        <f>SUM((Colonies!H50)*(10^3))*20</f>
        <v>280000</v>
      </c>
      <c r="I50" s="25">
        <f>SUM((Colonies!I50)*(10^3))*20</f>
        <v>20000</v>
      </c>
      <c r="J50" s="25">
        <f>SUM((Colonies!J50)*(10^3))*20</f>
        <v>40000</v>
      </c>
      <c r="K50" s="26">
        <f>SUM((Colonies!K50)*(10^3))*20</f>
        <v>100000</v>
      </c>
      <c r="L50" s="25">
        <f>SUM((Colonies!L50)*(10^3))*20</f>
        <v>60000</v>
      </c>
      <c r="M50" s="25">
        <f>SUM((Colonies!M50)*(10^3))*20</f>
        <v>40000</v>
      </c>
      <c r="N50" s="26">
        <f>SUM((Colonies!N50)*(10^3))*20</f>
        <v>70000</v>
      </c>
      <c r="O50" s="17" t="s">
        <v>31</v>
      </c>
      <c r="P50" s="25">
        <f>SUM((Colonies!P50)*(10^3))*20</f>
        <v>100000</v>
      </c>
      <c r="Q50" s="25">
        <f>SUM((Colonies!Q50)*(10^3))*20</f>
        <v>80000</v>
      </c>
      <c r="R50" s="26">
        <f>SUM((Colonies!R50)*(10^3))*20</f>
        <v>350000</v>
      </c>
      <c r="S50" s="17">
        <v>3</v>
      </c>
      <c r="T50" s="26">
        <f t="shared" si="20"/>
        <v>56666.666666666664</v>
      </c>
      <c r="U50" s="26">
        <f t="shared" si="21"/>
        <v>120000</v>
      </c>
      <c r="V50" s="22">
        <f t="shared" si="22"/>
        <v>176666.66666666666</v>
      </c>
      <c r="W50" s="4"/>
      <c r="X50" s="26">
        <f t="shared" si="23"/>
        <v>12472.191289246472</v>
      </c>
      <c r="Y50" s="22">
        <f t="shared" si="24"/>
        <v>113137.0849898476</v>
      </c>
    </row>
    <row r="51" spans="1:25" x14ac:dyDescent="0.25">
      <c r="B51" s="3">
        <v>5</v>
      </c>
      <c r="C51" s="25">
        <f>SUM((Colonies!C51)*(10^3))*20</f>
        <v>120000</v>
      </c>
      <c r="D51" s="25">
        <f>SUM((Colonies!D51)*(10^3))*20</f>
        <v>20000</v>
      </c>
      <c r="E51" s="26">
        <f>SUM((Colonies!E51)*(10^3))*20</f>
        <v>140000</v>
      </c>
      <c r="F51" s="25">
        <f>SUM((Colonies!F51)*(10^3))*20</f>
        <v>80000</v>
      </c>
      <c r="G51" s="25">
        <f>SUM((Colonies!G51)*(10^3))*20</f>
        <v>20000</v>
      </c>
      <c r="H51" s="26">
        <f>SUM((Colonies!H51)*(10^3))*20</f>
        <v>640000</v>
      </c>
      <c r="I51" s="25">
        <f>SUM((Colonies!I51)*(10^3))*20</f>
        <v>40000</v>
      </c>
      <c r="J51" s="25">
        <f>SUM((Colonies!J51)*(10^3))*20</f>
        <v>20000</v>
      </c>
      <c r="K51" s="26">
        <f>SUM((Colonies!K51)*(10^3))*20</f>
        <v>160000</v>
      </c>
      <c r="L51" s="25">
        <f>SUM((Colonies!L51)*(10^3))*20</f>
        <v>80000</v>
      </c>
      <c r="M51" s="25">
        <f>SUM((Colonies!M51)*(10^3))*20</f>
        <v>20000</v>
      </c>
      <c r="N51" s="26">
        <f>SUM((Colonies!N51)*(10^3))*20</f>
        <v>150000</v>
      </c>
      <c r="O51" s="18" t="s">
        <v>32</v>
      </c>
      <c r="P51" s="25">
        <f>SUM((Colonies!P51)*(10^3))*20</f>
        <v>160000</v>
      </c>
      <c r="Q51" s="25">
        <f>SUM((Colonies!Q51)*(10^3))*20</f>
        <v>40000</v>
      </c>
      <c r="R51" s="26">
        <f>SUM((Colonies!R51)*(10^3))*20</f>
        <v>790000</v>
      </c>
      <c r="S51" s="17">
        <v>3</v>
      </c>
      <c r="T51" s="26">
        <f t="shared" si="20"/>
        <v>83333.333333333328</v>
      </c>
      <c r="U51" s="26">
        <f t="shared" si="21"/>
        <v>246666.66666666666</v>
      </c>
      <c r="V51" s="22">
        <f t="shared" si="22"/>
        <v>330000</v>
      </c>
      <c r="W51" s="4"/>
      <c r="X51" s="26">
        <f t="shared" si="23"/>
        <v>53124.591501697425</v>
      </c>
      <c r="Y51" s="22">
        <f t="shared" si="24"/>
        <v>279205.22121829231</v>
      </c>
    </row>
    <row r="52" spans="1:25" x14ac:dyDescent="0.25">
      <c r="B52" s="3">
        <v>6</v>
      </c>
      <c r="C52" s="25">
        <f>SUM((Colonies!C52)*(10^3))*20</f>
        <v>60000</v>
      </c>
      <c r="D52" s="25">
        <f>SUM((Colonies!D52)*(10^3))*20</f>
        <v>40000</v>
      </c>
      <c r="E52" s="26">
        <f>SUM((Colonies!E52)*(10^3))*20</f>
        <v>40000</v>
      </c>
      <c r="F52" s="25">
        <f>SUM((Colonies!F52)*(10^3))*20</f>
        <v>100000</v>
      </c>
      <c r="G52" s="25">
        <f>SUM((Colonies!G52)*(10^3))*20</f>
        <v>80000</v>
      </c>
      <c r="H52" s="26">
        <f>SUM((Colonies!H52)*(10^3))*20</f>
        <v>20000</v>
      </c>
      <c r="I52" s="25">
        <f>SUM((Colonies!I52)*(10^3))*20</f>
        <v>40000</v>
      </c>
      <c r="J52" s="25">
        <f>SUM((Colonies!J52)*(10^3))*20</f>
        <v>20000</v>
      </c>
      <c r="K52" s="26">
        <f>SUM((Colonies!K52)*(10^3))*20</f>
        <v>60000</v>
      </c>
      <c r="L52" s="25">
        <f>SUM((Colonies!L52)*(10^3))*20</f>
        <v>50000</v>
      </c>
      <c r="M52" s="25">
        <f>SUM((Colonies!M52)*(10^3))*20</f>
        <v>30000</v>
      </c>
      <c r="N52" s="26">
        <f>SUM((Colonies!N52)*(10^3))*20</f>
        <v>50000</v>
      </c>
      <c r="O52" s="17" t="s">
        <v>31</v>
      </c>
      <c r="P52" s="25">
        <f>SUM((Colonies!P52)*(10^3))*20</f>
        <v>150000</v>
      </c>
      <c r="Q52" s="25">
        <f>SUM((Colonies!Q52)*(10^3))*20</f>
        <v>110000</v>
      </c>
      <c r="R52" s="26">
        <f>SUM((Colonies!R52)*(10^3))*20</f>
        <v>70000</v>
      </c>
      <c r="S52" s="17">
        <v>3</v>
      </c>
      <c r="T52" s="26">
        <f t="shared" si="20"/>
        <v>43333.333333333336</v>
      </c>
      <c r="U52" s="26">
        <f t="shared" si="21"/>
        <v>66666.666666666672</v>
      </c>
      <c r="V52" s="22">
        <f t="shared" si="22"/>
        <v>110000</v>
      </c>
      <c r="W52" s="4"/>
      <c r="X52" s="26">
        <f t="shared" si="23"/>
        <v>9428.090415820634</v>
      </c>
      <c r="Y52" s="22">
        <f t="shared" si="24"/>
        <v>33993.4634239519</v>
      </c>
    </row>
    <row r="53" spans="1:25" x14ac:dyDescent="0.25">
      <c r="B53" s="3">
        <v>7</v>
      </c>
      <c r="C53" s="25">
        <f>SUM((Colonies!C53)*(10^3))*20</f>
        <v>80000</v>
      </c>
      <c r="D53" s="13"/>
      <c r="E53" s="26">
        <f>SUM((Colonies!E53)*(10^3))*20</f>
        <v>80000</v>
      </c>
      <c r="F53" s="25">
        <f>SUM((Colonies!F53)*(10^3))*20</f>
        <v>520000</v>
      </c>
      <c r="G53" s="13"/>
      <c r="H53" s="26">
        <f>SUM((Colonies!H53)*(10^3))*20</f>
        <v>20000</v>
      </c>
      <c r="I53" s="25">
        <f>SUM((Colonies!I53)*(10^3))*20</f>
        <v>40000</v>
      </c>
      <c r="J53" s="13"/>
      <c r="K53" s="26">
        <f>SUM((Colonies!K53)*(10^3))*20</f>
        <v>40000</v>
      </c>
      <c r="L53" s="25">
        <f>SUM((Colonies!L53)*(10^3))*20</f>
        <v>60000</v>
      </c>
      <c r="M53" s="13"/>
      <c r="N53" s="26">
        <f>SUM((Colonies!N53)*(10^3))*20</f>
        <v>60000</v>
      </c>
      <c r="O53" s="17" t="s">
        <v>31</v>
      </c>
      <c r="P53" s="25">
        <f>SUM((Colonies!P53)*(10^3))*20</f>
        <v>580000</v>
      </c>
      <c r="Q53" s="13"/>
      <c r="R53" s="26">
        <f>SUM((Colonies!R53)*(10^3))*20</f>
        <v>80000</v>
      </c>
      <c r="S53" s="17">
        <v>3</v>
      </c>
      <c r="T53" s="26">
        <f>SUM(L53:N53)/2</f>
        <v>60000</v>
      </c>
      <c r="U53" s="26">
        <f>SUM(F53:H53)/2</f>
        <v>270000</v>
      </c>
      <c r="V53" s="22">
        <f>SUM(P53:R53)/2</f>
        <v>330000</v>
      </c>
      <c r="W53" s="4"/>
      <c r="X53" s="26">
        <f t="shared" si="23"/>
        <v>0</v>
      </c>
      <c r="Y53" s="22">
        <f t="shared" si="24"/>
        <v>250000</v>
      </c>
    </row>
    <row r="54" spans="1:25" x14ac:dyDescent="0.25">
      <c r="B54" s="3">
        <v>10</v>
      </c>
      <c r="C54" s="25">
        <f>SUM((Colonies!C54)*(10^3))*20</f>
        <v>20000</v>
      </c>
      <c r="D54" s="25">
        <f>SUM((Colonies!D54)*(10^3))*20</f>
        <v>40000</v>
      </c>
      <c r="E54" s="12"/>
      <c r="F54" s="25">
        <f>SUM((Colonies!F54)*(10^3))*20</f>
        <v>40000</v>
      </c>
      <c r="G54" s="25">
        <f>SUM((Colonies!G54)*(10^3))*20</f>
        <v>680000</v>
      </c>
      <c r="H54" s="12"/>
      <c r="I54" s="25">
        <f>SUM((Colonies!I54)*(10^3))*20</f>
        <v>40000</v>
      </c>
      <c r="J54" s="25">
        <f>SUM((Colonies!J54)*(10^3))*20</f>
        <v>40000</v>
      </c>
      <c r="K54" s="12"/>
      <c r="L54" s="25">
        <f>SUM((Colonies!L54)*(10^3))*20</f>
        <v>30000</v>
      </c>
      <c r="M54" s="25">
        <f>SUM((Colonies!M54)*(10^3))*20</f>
        <v>40000</v>
      </c>
      <c r="N54" s="12"/>
      <c r="O54" s="18" t="s">
        <v>32</v>
      </c>
      <c r="P54" s="25">
        <f>SUM((Colonies!P54)*(10^3))*20</f>
        <v>70000</v>
      </c>
      <c r="Q54" s="25">
        <f>SUM((Colonies!Q54)*(10^3))*20</f>
        <v>720000</v>
      </c>
      <c r="R54" s="12"/>
      <c r="S54" s="17">
        <v>3</v>
      </c>
      <c r="T54" s="26">
        <f>SUM(L54:N54)/2</f>
        <v>35000</v>
      </c>
      <c r="U54" s="26">
        <f>SUM(F54:H54)/2</f>
        <v>360000</v>
      </c>
      <c r="V54" s="22">
        <f>SUM(P54:R54)/2</f>
        <v>395000</v>
      </c>
      <c r="W54" s="4"/>
      <c r="X54" s="26">
        <f t="shared" si="23"/>
        <v>5000</v>
      </c>
      <c r="Y54" s="22">
        <f t="shared" si="24"/>
        <v>320000</v>
      </c>
    </row>
    <row r="55" spans="1:25" x14ac:dyDescent="0.25">
      <c r="B55" s="3">
        <v>14</v>
      </c>
      <c r="C55" s="25">
        <f>SUM((Colonies!C55)*(10^2))*20</f>
        <v>18000</v>
      </c>
      <c r="D55" s="25">
        <f>SUM((Colonies!D55)*(10^2))*20</f>
        <v>84000</v>
      </c>
      <c r="E55" s="26">
        <f>SUM((Colonies!E55)*(10^2))*20</f>
        <v>6000</v>
      </c>
      <c r="F55" s="25">
        <f>SUM((Colonies!F55)*(10^2))*20</f>
        <v>78000</v>
      </c>
      <c r="G55" s="25">
        <f>SUM((Colonies!G55)*(10^2))*20</f>
        <v>74000</v>
      </c>
      <c r="H55" s="26">
        <f>SUM((Colonies!H55)*(10^2))*20</f>
        <v>124000</v>
      </c>
      <c r="I55" s="25">
        <f>SUM((Colonies!I55)*(10^2))*20</f>
        <v>18000</v>
      </c>
      <c r="J55" s="25">
        <f>SUM((Colonies!J55)*(10^2))*20</f>
        <v>80000</v>
      </c>
      <c r="K55" s="26">
        <f>SUM((Colonies!K55)*(10^2))*20</f>
        <v>6000</v>
      </c>
      <c r="L55" s="25">
        <f>SUM((Colonies!L55)*(10^2))*20</f>
        <v>18000</v>
      </c>
      <c r="M55" s="25">
        <f>SUM((Colonies!M55)*(10^2))*20</f>
        <v>82000</v>
      </c>
      <c r="N55" s="26">
        <f>SUM((Colonies!N55)*(10^2))*20</f>
        <v>6000</v>
      </c>
      <c r="O55" s="17" t="s">
        <v>31</v>
      </c>
      <c r="P55" s="25">
        <f>SUM((Colonies!P55)*(10^2))*20</f>
        <v>96000</v>
      </c>
      <c r="Q55" s="25">
        <f>SUM((Colonies!Q55)*(10^2))*20</f>
        <v>156000</v>
      </c>
      <c r="R55" s="26">
        <f>SUM((Colonies!R55)*(10^2))*20</f>
        <v>130000</v>
      </c>
      <c r="S55" s="17">
        <v>2</v>
      </c>
      <c r="T55" s="26">
        <f t="shared" si="20"/>
        <v>35333.333333333336</v>
      </c>
      <c r="U55" s="26">
        <f t="shared" si="21"/>
        <v>92000</v>
      </c>
      <c r="V55" s="22">
        <f t="shared" si="22"/>
        <v>127333.33333333333</v>
      </c>
      <c r="W55" s="4"/>
      <c r="X55" s="26">
        <f t="shared" si="23"/>
        <v>33359.989341858141</v>
      </c>
      <c r="Y55" s="22">
        <f t="shared" si="24"/>
        <v>22686.266036231405</v>
      </c>
    </row>
    <row r="56" spans="1:25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5" x14ac:dyDescent="0.25">
      <c r="A57" s="1" t="s">
        <v>27</v>
      </c>
      <c r="B57" s="5" t="s">
        <v>0</v>
      </c>
      <c r="C57" s="6" t="s">
        <v>1</v>
      </c>
      <c r="D57" s="6"/>
      <c r="E57" s="7"/>
      <c r="F57" s="6" t="s">
        <v>2</v>
      </c>
      <c r="G57" s="6"/>
      <c r="H57" s="7"/>
      <c r="I57" s="6" t="s">
        <v>3</v>
      </c>
      <c r="J57" s="6"/>
      <c r="K57" s="7"/>
      <c r="L57" s="6" t="s">
        <v>4</v>
      </c>
      <c r="M57" s="6"/>
      <c r="N57" s="7"/>
      <c r="O57" s="5" t="s">
        <v>5</v>
      </c>
      <c r="P57" s="6" t="s">
        <v>6</v>
      </c>
      <c r="Q57" s="6"/>
      <c r="R57" s="7"/>
      <c r="S57" s="5" t="s">
        <v>7</v>
      </c>
      <c r="T57" s="5" t="s">
        <v>8</v>
      </c>
      <c r="U57" s="5" t="s">
        <v>9</v>
      </c>
      <c r="V57" s="8" t="s">
        <v>10</v>
      </c>
      <c r="W57" s="4"/>
      <c r="X57" s="5" t="s">
        <v>16</v>
      </c>
      <c r="Y57" s="8" t="s">
        <v>18</v>
      </c>
    </row>
    <row r="58" spans="1:25" x14ac:dyDescent="0.25">
      <c r="A58" s="2" t="s">
        <v>28</v>
      </c>
      <c r="B58" s="3">
        <v>1</v>
      </c>
      <c r="C58" s="25">
        <f>SUM((Colonies!C58)*(10^3))*20</f>
        <v>180000</v>
      </c>
      <c r="D58" s="13"/>
      <c r="E58" s="26">
        <f>SUM((Colonies!E58)*(10^3))*20</f>
        <v>100000</v>
      </c>
      <c r="F58" s="25">
        <f>SUM((Colonies!F58)*(10^3))*20</f>
        <v>20000</v>
      </c>
      <c r="G58" s="13"/>
      <c r="H58" s="26">
        <f>SUM((Colonies!H58)*(10^3))*20</f>
        <v>40000</v>
      </c>
      <c r="I58" s="25">
        <f>SUM((Colonies!I58)*(10^3))*20</f>
        <v>180000</v>
      </c>
      <c r="J58" s="13"/>
      <c r="K58" s="26">
        <f>SUM((Colonies!K58)*(10^3))*20</f>
        <v>120000</v>
      </c>
      <c r="L58" s="25">
        <f>SUM((Colonies!L58)*(10^3))*20</f>
        <v>180000</v>
      </c>
      <c r="M58" s="13"/>
      <c r="N58" s="26">
        <f>SUM((Colonies!N58)*(10^3))*20</f>
        <v>110000</v>
      </c>
      <c r="O58" s="17" t="s">
        <v>31</v>
      </c>
      <c r="P58" s="25">
        <f>SUM((Colonies!P58)*(10^3))*20</f>
        <v>200000</v>
      </c>
      <c r="Q58" s="13"/>
      <c r="R58" s="26">
        <f>SUM((Colonies!R58)*(10^3))*20</f>
        <v>150000</v>
      </c>
      <c r="S58" s="15">
        <v>3</v>
      </c>
      <c r="T58" s="26">
        <f>SUM(L58:N58)/2</f>
        <v>145000</v>
      </c>
      <c r="U58" s="26">
        <f>SUM(F58:H58)/2</f>
        <v>30000</v>
      </c>
      <c r="V58" s="22">
        <f>SUM(P58:R58)/2</f>
        <v>175000</v>
      </c>
      <c r="W58" s="4"/>
      <c r="X58" s="24">
        <f>_xlfn.STDEV.P(L58:N58)</f>
        <v>35000</v>
      </c>
      <c r="Y58" s="22">
        <f>_xlfn.STDEV.P(F58:H58)</f>
        <v>10000</v>
      </c>
    </row>
    <row r="59" spans="1:25" x14ac:dyDescent="0.25">
      <c r="B59" s="3">
        <v>2</v>
      </c>
      <c r="C59" s="25">
        <f>SUM((Colonies!C59)*(10^3))*20</f>
        <v>100000</v>
      </c>
      <c r="D59" s="25">
        <f>SUM((Colonies!D59)*(10^3))*20</f>
        <v>120000</v>
      </c>
      <c r="E59" s="26">
        <f>SUM((Colonies!E59)*(10^3))*20</f>
        <v>780000</v>
      </c>
      <c r="F59" s="25">
        <f>SUM((Colonies!F59)*(10^3))*20</f>
        <v>20000</v>
      </c>
      <c r="G59" s="25">
        <f>SUM((Colonies!G59)*(10^3))*20</f>
        <v>40000</v>
      </c>
      <c r="H59" s="26">
        <f>SUM((Colonies!H59)*(10^3))*20</f>
        <v>140000</v>
      </c>
      <c r="I59" s="25">
        <f>SUM((Colonies!I59)*(10^3))*20</f>
        <v>80000</v>
      </c>
      <c r="J59" s="25">
        <f>SUM((Colonies!J59)*(10^3))*20</f>
        <v>100000</v>
      </c>
      <c r="K59" s="26">
        <f>SUM((Colonies!K59)*(10^3))*20</f>
        <v>980000</v>
      </c>
      <c r="L59" s="25">
        <f>SUM((Colonies!L59)*(10^3))*20</f>
        <v>90000</v>
      </c>
      <c r="M59" s="25">
        <f>SUM((Colonies!M59)*(10^3))*20</f>
        <v>110000</v>
      </c>
      <c r="N59" s="26">
        <f>SUM((Colonies!N59)*(10^3))*20</f>
        <v>880000</v>
      </c>
      <c r="O59" s="17" t="s">
        <v>31</v>
      </c>
      <c r="P59" s="25">
        <f>SUM((Colonies!P59)*(10^3))*20</f>
        <v>110000</v>
      </c>
      <c r="Q59" s="25">
        <f>SUM((Colonies!Q59)*(10^3))*20</f>
        <v>150000</v>
      </c>
      <c r="R59" s="26">
        <f>SUM((Colonies!R59)*(10^3))*20</f>
        <v>1020000</v>
      </c>
      <c r="S59" s="17">
        <v>3</v>
      </c>
      <c r="T59" s="26">
        <f t="shared" ref="T59:T66" si="25">SUM(L59:N59)/3</f>
        <v>360000</v>
      </c>
      <c r="U59" s="26">
        <f t="shared" ref="U59:U66" si="26">SUM(F59:H59)/3</f>
        <v>66666.666666666672</v>
      </c>
      <c r="V59" s="22">
        <f t="shared" ref="V59:V66" si="27">SUM(P59:R59)/3</f>
        <v>426666.66666666669</v>
      </c>
      <c r="W59" s="4"/>
      <c r="X59" s="26">
        <f t="shared" ref="X59:X66" si="28">_xlfn.STDEV.P(L59:N59)</f>
        <v>367786.16975991183</v>
      </c>
      <c r="Y59" s="22">
        <f t="shared" ref="Y59:Y66" si="29">_xlfn.STDEV.P(F59:H59)</f>
        <v>52493.385826745405</v>
      </c>
    </row>
    <row r="60" spans="1:25" x14ac:dyDescent="0.25">
      <c r="B60" s="3">
        <v>3</v>
      </c>
      <c r="C60" s="25">
        <f>SUM((Colonies!C60)*(10^3))*20</f>
        <v>180000</v>
      </c>
      <c r="D60" s="25">
        <f>SUM((Colonies!D60)*(10^3))*20</f>
        <v>300000</v>
      </c>
      <c r="E60" s="26">
        <f>SUM((Colonies!E60)*(10^3))*20</f>
        <v>120000</v>
      </c>
      <c r="F60" s="25">
        <f>SUM((Colonies!F60)*(10^3))*20</f>
        <v>80000</v>
      </c>
      <c r="G60" s="25">
        <f>SUM((Colonies!G60)*(10^3))*20</f>
        <v>80000</v>
      </c>
      <c r="H60" s="26">
        <f>SUM((Colonies!H60)*(10^3))*20</f>
        <v>60000</v>
      </c>
      <c r="I60" s="25">
        <f>SUM((Colonies!I60)*(10^3))*20</f>
        <v>140000</v>
      </c>
      <c r="J60" s="25">
        <f>SUM((Colonies!J60)*(10^3))*20</f>
        <v>360000</v>
      </c>
      <c r="K60" s="26">
        <f>SUM((Colonies!K60)*(10^3))*20</f>
        <v>140000</v>
      </c>
      <c r="L60" s="25">
        <f>SUM((Colonies!L60)*(10^3))*20</f>
        <v>160000</v>
      </c>
      <c r="M60" s="25">
        <f>SUM((Colonies!M60)*(10^3))*20</f>
        <v>330000</v>
      </c>
      <c r="N60" s="26">
        <f>SUM((Colonies!N60)*(10^3))*20</f>
        <v>130000</v>
      </c>
      <c r="O60" s="17" t="s">
        <v>31</v>
      </c>
      <c r="P60" s="25">
        <f>SUM((Colonies!P60)*(10^3))*20</f>
        <v>240000</v>
      </c>
      <c r="Q60" s="25">
        <f>SUM((Colonies!Q60)*(10^3))*20</f>
        <v>410000</v>
      </c>
      <c r="R60" s="26">
        <f>SUM((Colonies!R60)*(10^3))*20</f>
        <v>190000</v>
      </c>
      <c r="S60" s="17">
        <v>3</v>
      </c>
      <c r="T60" s="26">
        <f t="shared" si="25"/>
        <v>206666.66666666666</v>
      </c>
      <c r="U60" s="26">
        <f t="shared" si="26"/>
        <v>73333.333333333328</v>
      </c>
      <c r="V60" s="22">
        <f t="shared" si="27"/>
        <v>280000</v>
      </c>
      <c r="W60" s="4"/>
      <c r="X60" s="26">
        <f t="shared" si="28"/>
        <v>88065.632090819374</v>
      </c>
      <c r="Y60" s="22">
        <f t="shared" si="29"/>
        <v>9428.090415820634</v>
      </c>
    </row>
    <row r="61" spans="1:25" x14ac:dyDescent="0.25">
      <c r="B61" s="3">
        <v>4</v>
      </c>
      <c r="C61" s="25">
        <f>SUM((Colonies!C61)*(10^3))*20</f>
        <v>200000</v>
      </c>
      <c r="D61" s="25">
        <f>SUM((Colonies!D61)*(10^3))*20</f>
        <v>1400000</v>
      </c>
      <c r="E61" s="26">
        <f>SUM((Colonies!E61)*(10^3))*20</f>
        <v>260000</v>
      </c>
      <c r="F61" s="25">
        <f>SUM((Colonies!F61)*(10^3))*20</f>
        <v>80000</v>
      </c>
      <c r="G61" s="25">
        <f>SUM((Colonies!G61)*(10^3))*20</f>
        <v>260000</v>
      </c>
      <c r="H61" s="26">
        <f>SUM((Colonies!H61)*(10^3))*20</f>
        <v>60000</v>
      </c>
      <c r="I61" s="25">
        <f>SUM((Colonies!I61)*(10^3))*20</f>
        <v>180000</v>
      </c>
      <c r="J61" s="25">
        <f>SUM((Colonies!J61)*(10^3))*20</f>
        <v>1200000</v>
      </c>
      <c r="K61" s="26">
        <f>SUM((Colonies!K61)*(10^3))*20</f>
        <v>120000</v>
      </c>
      <c r="L61" s="25">
        <f>SUM((Colonies!L61)*(10^3))*20</f>
        <v>190000</v>
      </c>
      <c r="M61" s="25">
        <f>SUM((Colonies!M61)*(10^3))*20</f>
        <v>1300000</v>
      </c>
      <c r="N61" s="26">
        <f>SUM((Colonies!N61)*(10^3))*20</f>
        <v>190000</v>
      </c>
      <c r="O61" s="17" t="s">
        <v>31</v>
      </c>
      <c r="P61" s="25">
        <f>SUM((Colonies!P61)*(10^3))*20</f>
        <v>270000</v>
      </c>
      <c r="Q61" s="25">
        <f>SUM((Colonies!Q61)*(10^3))*20</f>
        <v>1560000</v>
      </c>
      <c r="R61" s="26">
        <f>SUM((Colonies!R61)*(10^3))*20</f>
        <v>250000</v>
      </c>
      <c r="S61" s="17">
        <v>3</v>
      </c>
      <c r="T61" s="26">
        <f t="shared" si="25"/>
        <v>560000</v>
      </c>
      <c r="U61" s="26">
        <f t="shared" si="26"/>
        <v>133333.33333333334</v>
      </c>
      <c r="V61" s="22">
        <f t="shared" si="27"/>
        <v>693333.33333333337</v>
      </c>
      <c r="W61" s="4"/>
      <c r="X61" s="26">
        <f t="shared" si="28"/>
        <v>523259.01807804516</v>
      </c>
      <c r="Y61" s="22">
        <f t="shared" si="29"/>
        <v>89938.250421546953</v>
      </c>
    </row>
    <row r="62" spans="1:25" x14ac:dyDescent="0.25">
      <c r="B62" s="3">
        <v>5</v>
      </c>
      <c r="C62" s="25">
        <f>SUM((Colonies!C62)*(10^3))*20</f>
        <v>400000</v>
      </c>
      <c r="D62" s="25">
        <f>SUM((Colonies!D62)*(10^3))*20</f>
        <v>100000</v>
      </c>
      <c r="E62" s="12"/>
      <c r="F62" s="25">
        <f>SUM((Colonies!F62)*(10^3))*20</f>
        <v>200000</v>
      </c>
      <c r="G62" s="25">
        <f>SUM((Colonies!G62)*(10^3))*20</f>
        <v>100000</v>
      </c>
      <c r="H62" s="12"/>
      <c r="I62" s="25">
        <f>SUM((Colonies!I62)*(10^3))*20</f>
        <v>540000</v>
      </c>
      <c r="J62" s="25">
        <f>SUM((Colonies!J62)*(10^3))*20</f>
        <v>320000</v>
      </c>
      <c r="K62" s="12"/>
      <c r="L62" s="25">
        <f>SUM((Colonies!L62)*(10^3))*20</f>
        <v>470000</v>
      </c>
      <c r="M62" s="25">
        <f>SUM((Colonies!M62)*(10^3))*20</f>
        <v>210000</v>
      </c>
      <c r="N62" s="12"/>
      <c r="O62" s="17" t="s">
        <v>31</v>
      </c>
      <c r="P62" s="25">
        <f>SUM((Colonies!P62)*(10^3))*20</f>
        <v>670000</v>
      </c>
      <c r="Q62" s="25">
        <f>SUM((Colonies!Q62)*(10^3))*20</f>
        <v>310000</v>
      </c>
      <c r="R62" s="12"/>
      <c r="S62" s="17">
        <v>3</v>
      </c>
      <c r="T62" s="26">
        <f>SUM(L62:N62)/2</f>
        <v>340000</v>
      </c>
      <c r="U62" s="26">
        <f>SUM(F62:H62)/2</f>
        <v>150000</v>
      </c>
      <c r="V62" s="22">
        <f>SUM(P62:R62)/2</f>
        <v>490000</v>
      </c>
      <c r="W62" s="4"/>
      <c r="X62" s="26">
        <f t="shared" si="28"/>
        <v>130000</v>
      </c>
      <c r="Y62" s="22">
        <f t="shared" si="29"/>
        <v>50000</v>
      </c>
    </row>
    <row r="63" spans="1:25" x14ac:dyDescent="0.25">
      <c r="B63" s="3">
        <v>6</v>
      </c>
      <c r="C63" s="25">
        <f>SUM((Colonies!C63)*(10^3))*20</f>
        <v>100000</v>
      </c>
      <c r="D63" s="25">
        <f>SUM((Colonies!D63)*(10^3))*20</f>
        <v>80000</v>
      </c>
      <c r="E63" s="26">
        <f>SUM((Colonies!E63)*(10^3))*20</f>
        <v>80000</v>
      </c>
      <c r="F63" s="25">
        <f>SUM((Colonies!F63)*(10^3))*20</f>
        <v>60000</v>
      </c>
      <c r="G63" s="25">
        <f>SUM((Colonies!G63)*(10^3))*20</f>
        <v>60000</v>
      </c>
      <c r="H63" s="26">
        <f>SUM((Colonies!H63)*(10^3))*20</f>
        <v>60000</v>
      </c>
      <c r="I63" s="25">
        <f>SUM((Colonies!I63)*(10^3))*20</f>
        <v>140000</v>
      </c>
      <c r="J63" s="25">
        <f>SUM((Colonies!J63)*(10^3))*20</f>
        <v>20000</v>
      </c>
      <c r="K63" s="26">
        <f>SUM((Colonies!K63)*(10^3))*20</f>
        <v>100000</v>
      </c>
      <c r="L63" s="25">
        <f>SUM((Colonies!L63)*(10^3))*20</f>
        <v>120000</v>
      </c>
      <c r="M63" s="25">
        <f>SUM((Colonies!M63)*(10^3))*20</f>
        <v>50000</v>
      </c>
      <c r="N63" s="26">
        <f>SUM((Colonies!N63)*(10^3))*20</f>
        <v>90000</v>
      </c>
      <c r="O63" s="18" t="s">
        <v>32</v>
      </c>
      <c r="P63" s="25">
        <f>SUM((Colonies!P63)*(10^3))*20</f>
        <v>180000</v>
      </c>
      <c r="Q63" s="25">
        <f>SUM((Colonies!Q63)*(10^3))*20</f>
        <v>110000</v>
      </c>
      <c r="R63" s="26">
        <f>SUM((Colonies!R63)*(10^3))*20</f>
        <v>150000</v>
      </c>
      <c r="S63" s="17">
        <v>3</v>
      </c>
      <c r="T63" s="26">
        <f t="shared" si="25"/>
        <v>86666.666666666672</v>
      </c>
      <c r="U63" s="26">
        <f t="shared" si="26"/>
        <v>60000</v>
      </c>
      <c r="V63" s="22">
        <f t="shared" si="27"/>
        <v>146666.66666666666</v>
      </c>
      <c r="W63" s="4"/>
      <c r="X63" s="26">
        <f t="shared" si="28"/>
        <v>28674.417556808756</v>
      </c>
      <c r="Y63" s="22">
        <f t="shared" si="29"/>
        <v>0</v>
      </c>
    </row>
    <row r="64" spans="1:25" x14ac:dyDescent="0.25">
      <c r="B64" s="3">
        <v>7</v>
      </c>
      <c r="C64" s="25">
        <f>SUM((Colonies!C64)*(10^3))*20</f>
        <v>480000</v>
      </c>
      <c r="D64" s="25">
        <f>SUM((Colonies!D64)*(10^3))*20</f>
        <v>400000</v>
      </c>
      <c r="E64" s="26">
        <f>SUM((Colonies!E64)*(10^3))*20</f>
        <v>40000</v>
      </c>
      <c r="F64" s="25">
        <f>SUM((Colonies!F64)*(10^3))*20</f>
        <v>940000</v>
      </c>
      <c r="G64" s="25">
        <f>SUM((Colonies!G64)*(10^3))*20</f>
        <v>80000</v>
      </c>
      <c r="H64" s="26">
        <f>SUM((Colonies!H64)*(10^3))*20</f>
        <v>100000</v>
      </c>
      <c r="I64" s="25">
        <f>SUM((Colonies!I64)*(10^3))*20</f>
        <v>920000</v>
      </c>
      <c r="J64" s="25">
        <f>SUM((Colonies!J64)*(10^3))*20</f>
        <v>360000</v>
      </c>
      <c r="K64" s="26">
        <f>SUM((Colonies!K64)*(10^3))*20</f>
        <v>120000</v>
      </c>
      <c r="L64" s="25">
        <f>SUM((Colonies!L64)*(10^3))*20</f>
        <v>700000</v>
      </c>
      <c r="M64" s="25">
        <f>SUM((Colonies!M64)*(10^3))*20</f>
        <v>380000</v>
      </c>
      <c r="N64" s="26">
        <f>SUM((Colonies!N64)*(10^3))*20</f>
        <v>80000</v>
      </c>
      <c r="O64" s="18" t="s">
        <v>32</v>
      </c>
      <c r="P64" s="25">
        <f>SUM((Colonies!P64)*(10^3))*20</f>
        <v>1640000</v>
      </c>
      <c r="Q64" s="25">
        <f>SUM((Colonies!Q64)*(10^3))*20</f>
        <v>460000</v>
      </c>
      <c r="R64" s="26">
        <f>SUM((Colonies!R64)*(10^3))*20</f>
        <v>180000</v>
      </c>
      <c r="S64" s="17">
        <v>3</v>
      </c>
      <c r="T64" s="26">
        <f t="shared" si="25"/>
        <v>386666.66666666669</v>
      </c>
      <c r="U64" s="26">
        <f t="shared" si="26"/>
        <v>373333.33333333331</v>
      </c>
      <c r="V64" s="22">
        <f t="shared" si="27"/>
        <v>760000</v>
      </c>
      <c r="W64" s="4"/>
      <c r="X64" s="26">
        <f t="shared" si="28"/>
        <v>253157.83394730033</v>
      </c>
      <c r="Y64" s="22">
        <f t="shared" si="29"/>
        <v>400777.02307171031</v>
      </c>
    </row>
    <row r="65" spans="1:25" x14ac:dyDescent="0.25">
      <c r="B65" s="3">
        <v>10</v>
      </c>
      <c r="C65" s="25">
        <f>SUM((Colonies!C65)*(10^3))*20</f>
        <v>300000</v>
      </c>
      <c r="D65" s="25">
        <f>SUM((Colonies!D65)*(10^3))*20</f>
        <v>80000</v>
      </c>
      <c r="E65" s="26">
        <f>SUM((Colonies!E65)*(10^3))*20</f>
        <v>20000</v>
      </c>
      <c r="F65" s="25">
        <f>SUM((Colonies!F65)*(10^3))*20</f>
        <v>300000</v>
      </c>
      <c r="G65" s="25">
        <f>SUM((Colonies!G65)*(10^3))*20</f>
        <v>40000</v>
      </c>
      <c r="H65" s="26">
        <f>SUM((Colonies!H65)*(10^3))*20</f>
        <v>60000</v>
      </c>
      <c r="I65" s="25">
        <f>SUM((Colonies!I65)*(10^3))*20</f>
        <v>220000</v>
      </c>
      <c r="J65" s="25">
        <f>SUM((Colonies!J65)*(10^3))*20</f>
        <v>80000</v>
      </c>
      <c r="K65" s="26">
        <f>SUM((Colonies!K65)*(10^3))*20</f>
        <v>20000</v>
      </c>
      <c r="L65" s="25">
        <f>SUM((Colonies!L65)*(10^3))*20</f>
        <v>260000</v>
      </c>
      <c r="M65" s="25">
        <f>SUM((Colonies!M65)*(10^3))*20</f>
        <v>80000</v>
      </c>
      <c r="N65" s="26">
        <f>SUM((Colonies!N65)*(10^3))*20</f>
        <v>20000</v>
      </c>
      <c r="O65" s="18" t="s">
        <v>32</v>
      </c>
      <c r="P65" s="25">
        <f>SUM((Colonies!P65)*(10^3))*20</f>
        <v>560000</v>
      </c>
      <c r="Q65" s="25">
        <f>SUM((Colonies!Q65)*(10^3))*20</f>
        <v>120000</v>
      </c>
      <c r="R65" s="26">
        <f>SUM((Colonies!R65)*(10^3))*20</f>
        <v>80000</v>
      </c>
      <c r="S65" s="17">
        <v>3</v>
      </c>
      <c r="T65" s="26">
        <f t="shared" si="25"/>
        <v>120000</v>
      </c>
      <c r="U65" s="26">
        <f t="shared" si="26"/>
        <v>133333.33333333334</v>
      </c>
      <c r="V65" s="22">
        <f t="shared" si="27"/>
        <v>253333.33333333334</v>
      </c>
      <c r="W65" s="4"/>
      <c r="X65" s="26">
        <f t="shared" si="28"/>
        <v>101980.39027185569</v>
      </c>
      <c r="Y65" s="22">
        <f t="shared" si="29"/>
        <v>118133.634311129</v>
      </c>
    </row>
    <row r="66" spans="1:25" x14ac:dyDescent="0.25">
      <c r="B66" s="3">
        <v>14</v>
      </c>
      <c r="C66" s="25">
        <f>SUM((Colonies!C66)*(10^2))*20</f>
        <v>22000</v>
      </c>
      <c r="D66" s="25">
        <f>SUM((Colonies!D66)*(10^2))*20</f>
        <v>20000</v>
      </c>
      <c r="E66" s="26">
        <f>SUM((Colonies!E66)*(10^2))*20</f>
        <v>44000</v>
      </c>
      <c r="F66" s="25">
        <f>SUM((Colonies!F66)*(10^2))*20</f>
        <v>34000</v>
      </c>
      <c r="G66" s="25">
        <f>SUM((Colonies!G66)*(10^2))*20</f>
        <v>94000</v>
      </c>
      <c r="H66" s="26">
        <f>SUM((Colonies!H66)*(10^2))*20</f>
        <v>46000</v>
      </c>
      <c r="I66" s="25">
        <f>SUM((Colonies!I66)*(10^2))*20</f>
        <v>28000</v>
      </c>
      <c r="J66" s="25">
        <f>SUM((Colonies!J66)*(10^2))*20</f>
        <v>26000</v>
      </c>
      <c r="K66" s="26">
        <f>SUM((Colonies!K66)*(10^2))*20</f>
        <v>26000</v>
      </c>
      <c r="L66" s="25">
        <f>SUM((Colonies!L66)*(10^2))*20</f>
        <v>25000</v>
      </c>
      <c r="M66" s="25">
        <f>SUM((Colonies!M66)*(10^2))*20</f>
        <v>23000</v>
      </c>
      <c r="N66" s="26">
        <f>SUM((Colonies!N66)*(10^2))*20</f>
        <v>35000</v>
      </c>
      <c r="O66" s="18" t="s">
        <v>32</v>
      </c>
      <c r="P66" s="25">
        <f>SUM((Colonies!P66)*(10^2))*20</f>
        <v>59000</v>
      </c>
      <c r="Q66" s="25">
        <f>SUM((Colonies!Q66)*(10^2))*20</f>
        <v>117000</v>
      </c>
      <c r="R66" s="26">
        <f>SUM((Colonies!R66)*(10^2))*20</f>
        <v>81000</v>
      </c>
      <c r="S66" s="17">
        <v>2</v>
      </c>
      <c r="T66" s="26">
        <f t="shared" si="25"/>
        <v>27666.666666666668</v>
      </c>
      <c r="U66" s="26">
        <f t="shared" si="26"/>
        <v>58000</v>
      </c>
      <c r="V66" s="22">
        <f t="shared" si="27"/>
        <v>85666.666666666672</v>
      </c>
      <c r="W66" s="4"/>
      <c r="X66" s="26">
        <f t="shared" si="28"/>
        <v>5249.3385826745407</v>
      </c>
      <c r="Y66" s="22">
        <f t="shared" si="29"/>
        <v>25922.962793631439</v>
      </c>
    </row>
    <row r="67" spans="1:25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5" x14ac:dyDescent="0.25">
      <c r="A68" s="1" t="s">
        <v>29</v>
      </c>
      <c r="B68" s="5" t="s">
        <v>0</v>
      </c>
      <c r="C68" s="6" t="s">
        <v>1</v>
      </c>
      <c r="D68" s="6"/>
      <c r="E68" s="7"/>
      <c r="F68" s="6" t="s">
        <v>2</v>
      </c>
      <c r="G68" s="6"/>
      <c r="H68" s="7"/>
      <c r="I68" s="6" t="s">
        <v>3</v>
      </c>
      <c r="J68" s="6"/>
      <c r="K68" s="7"/>
      <c r="L68" s="6" t="s">
        <v>4</v>
      </c>
      <c r="M68" s="6"/>
      <c r="N68" s="7"/>
      <c r="O68" s="5" t="s">
        <v>5</v>
      </c>
      <c r="P68" s="6" t="s">
        <v>6</v>
      </c>
      <c r="Q68" s="6"/>
      <c r="R68" s="7"/>
      <c r="S68" s="5" t="s">
        <v>7</v>
      </c>
      <c r="T68" s="5" t="s">
        <v>8</v>
      </c>
      <c r="U68" s="5" t="s">
        <v>9</v>
      </c>
      <c r="V68" s="8" t="s">
        <v>10</v>
      </c>
      <c r="W68" s="4"/>
      <c r="X68" s="5" t="s">
        <v>16</v>
      </c>
      <c r="Y68" s="8" t="s">
        <v>18</v>
      </c>
    </row>
    <row r="69" spans="1:25" x14ac:dyDescent="0.25">
      <c r="A69" s="2" t="s">
        <v>30</v>
      </c>
      <c r="B69" s="3">
        <v>1</v>
      </c>
      <c r="C69" s="13"/>
      <c r="D69" s="25">
        <f>SUM((Colonies!D69)*(10^3))*20</f>
        <v>20000</v>
      </c>
      <c r="E69" s="26">
        <f>SUM((Colonies!E69)*(10^3))*20</f>
        <v>20000</v>
      </c>
      <c r="F69" s="13"/>
      <c r="G69" s="25">
        <f>SUM((Colonies!G69)*(10^3))*20</f>
        <v>600000</v>
      </c>
      <c r="H69" s="26">
        <f>SUM((Colonies!H69)*(10^3))*20</f>
        <v>620000</v>
      </c>
      <c r="I69" s="13"/>
      <c r="J69" s="25">
        <f>SUM((Colonies!J69)*(10^3))*20</f>
        <v>20000</v>
      </c>
      <c r="K69" s="26">
        <f>SUM((Colonies!K69)*(10^3))*20</f>
        <v>20000</v>
      </c>
      <c r="L69" s="13"/>
      <c r="M69" s="25">
        <f>SUM((Colonies!M69)*(10^3))*20</f>
        <v>20000</v>
      </c>
      <c r="N69" s="26">
        <f>SUM((Colonies!N69)*(10^3))*20</f>
        <v>20000</v>
      </c>
      <c r="O69" s="17" t="s">
        <v>31</v>
      </c>
      <c r="P69" s="13"/>
      <c r="Q69" s="25">
        <f>SUM((Colonies!Q69)*(10^3))*20</f>
        <v>620000</v>
      </c>
      <c r="R69" s="26">
        <f>SUM((Colonies!R69)*(10^3))*20</f>
        <v>640000</v>
      </c>
      <c r="S69" s="15">
        <v>3</v>
      </c>
      <c r="T69" s="26">
        <f>SUM(L69:N69)/2</f>
        <v>20000</v>
      </c>
      <c r="U69" s="26">
        <f>SUM(F69:H69)/2</f>
        <v>610000</v>
      </c>
      <c r="V69" s="22">
        <f>SUM(P69:R69)/2</f>
        <v>630000</v>
      </c>
      <c r="W69" s="4"/>
      <c r="X69" s="24">
        <f>_xlfn.STDEV.P(L69:N69)</f>
        <v>0</v>
      </c>
      <c r="Y69" s="22">
        <f>_xlfn.STDEV.P(F69:H69)</f>
        <v>10000</v>
      </c>
    </row>
    <row r="70" spans="1:25" x14ac:dyDescent="0.25">
      <c r="B70" s="3">
        <v>2</v>
      </c>
      <c r="C70" s="25">
        <f>SUM((Colonies!C70)*(10^3))*20</f>
        <v>20000</v>
      </c>
      <c r="D70" s="13"/>
      <c r="E70" s="26">
        <f>SUM((Colonies!E70)*(10^3))*20</f>
        <v>20000</v>
      </c>
      <c r="F70" s="25">
        <f>SUM((Colonies!F70)*(10^3))*20</f>
        <v>460000</v>
      </c>
      <c r="G70" s="13"/>
      <c r="H70" s="26">
        <f>SUM((Colonies!H70)*(10^3))*20</f>
        <v>200000</v>
      </c>
      <c r="I70" s="25">
        <f>SUM((Colonies!I70)*(10^3))*20</f>
        <v>40000</v>
      </c>
      <c r="J70" s="13"/>
      <c r="K70" s="26">
        <f>SUM((Colonies!K70)*(10^3))*20</f>
        <v>60000</v>
      </c>
      <c r="L70" s="25">
        <f>SUM((Colonies!L70)*(10^3))*20</f>
        <v>30000</v>
      </c>
      <c r="M70" s="13"/>
      <c r="N70" s="26">
        <f>SUM((Colonies!N70)*(10^3))*20</f>
        <v>40000</v>
      </c>
      <c r="O70" s="17" t="s">
        <v>31</v>
      </c>
      <c r="P70" s="25">
        <f>SUM((Colonies!P70)*(10^3))*20</f>
        <v>490000</v>
      </c>
      <c r="Q70" s="13"/>
      <c r="R70" s="26">
        <f>SUM((Colonies!R70)*(10^3))*20</f>
        <v>240000</v>
      </c>
      <c r="S70" s="17">
        <v>3</v>
      </c>
      <c r="T70" s="26">
        <f>SUM(L70:N70)/2</f>
        <v>35000</v>
      </c>
      <c r="U70" s="26">
        <f>SUM(F70:H70)/2</f>
        <v>330000</v>
      </c>
      <c r="V70" s="22">
        <f>SUM(P70:R70)/2</f>
        <v>365000</v>
      </c>
      <c r="W70" s="4"/>
      <c r="X70" s="26">
        <f t="shared" ref="X70:X77" si="30">_xlfn.STDEV.P(L70:N70)</f>
        <v>5000</v>
      </c>
      <c r="Y70" s="22">
        <f t="shared" ref="Y70:Y77" si="31">_xlfn.STDEV.P(F70:H70)</f>
        <v>130000</v>
      </c>
    </row>
    <row r="71" spans="1:25" x14ac:dyDescent="0.25">
      <c r="B71" s="3">
        <v>3</v>
      </c>
      <c r="C71" s="25">
        <f>SUM((Colonies!C71)*(10^3))*20</f>
        <v>120000</v>
      </c>
      <c r="D71" s="25">
        <f>SUM((Colonies!D71)*(10^3))*20</f>
        <v>20000</v>
      </c>
      <c r="E71" s="26">
        <f>SUM((Colonies!E71)*(10^3))*20</f>
        <v>20000</v>
      </c>
      <c r="F71" s="25">
        <f>SUM((Colonies!F71)*(10^3))*20</f>
        <v>1580000</v>
      </c>
      <c r="G71" s="25">
        <f>SUM((Colonies!G71)*(10^3))*20</f>
        <v>20000</v>
      </c>
      <c r="H71" s="26">
        <f>SUM((Colonies!H71)*(10^3))*20</f>
        <v>140000</v>
      </c>
      <c r="I71" s="25">
        <f>SUM((Colonies!I71)*(10^3))*20</f>
        <v>180000</v>
      </c>
      <c r="J71" s="25">
        <f>SUM((Colonies!J71)*(10^3))*20</f>
        <v>80000</v>
      </c>
      <c r="K71" s="26">
        <f>SUM((Colonies!K71)*(10^3))*20</f>
        <v>100000</v>
      </c>
      <c r="L71" s="25">
        <f>SUM((Colonies!L71)*(10^3))*20</f>
        <v>150000</v>
      </c>
      <c r="M71" s="25">
        <f>SUM((Colonies!M71)*(10^3))*20</f>
        <v>50000</v>
      </c>
      <c r="N71" s="26">
        <f>SUM((Colonies!N71)*(10^3))*20</f>
        <v>60000</v>
      </c>
      <c r="O71" s="17" t="s">
        <v>31</v>
      </c>
      <c r="P71" s="25">
        <f>SUM((Colonies!P71)*(10^3))*20</f>
        <v>1730000</v>
      </c>
      <c r="Q71" s="25">
        <f>SUM((Colonies!Q71)*(10^3))*20</f>
        <v>70000</v>
      </c>
      <c r="R71" s="26">
        <f>SUM((Colonies!R71)*(10^3))*20</f>
        <v>200000</v>
      </c>
      <c r="S71" s="17">
        <v>3</v>
      </c>
      <c r="T71" s="26">
        <f t="shared" ref="T70:T77" si="32">SUM(L71:N71)/3</f>
        <v>86666.666666666672</v>
      </c>
      <c r="U71" s="26">
        <f t="shared" ref="U70:U77" si="33">SUM(F71:H71)/3</f>
        <v>580000</v>
      </c>
      <c r="V71" s="22">
        <f t="shared" ref="V70:V77" si="34">SUM(P71:R71)/3</f>
        <v>666666.66666666663</v>
      </c>
      <c r="W71" s="4"/>
      <c r="X71" s="26">
        <f t="shared" si="30"/>
        <v>44969.125210773476</v>
      </c>
      <c r="Y71" s="22">
        <f t="shared" si="31"/>
        <v>708801.80586677406</v>
      </c>
    </row>
    <row r="72" spans="1:25" x14ac:dyDescent="0.25">
      <c r="B72" s="3">
        <v>4</v>
      </c>
      <c r="C72" s="25">
        <f>SUM((Colonies!C72)*(10^3))*20</f>
        <v>20000</v>
      </c>
      <c r="D72" s="25">
        <f>SUM((Colonies!D72)*(10^3))*20</f>
        <v>40000</v>
      </c>
      <c r="E72" s="26">
        <f>SUM((Colonies!E72)*(10^3))*20</f>
        <v>20000</v>
      </c>
      <c r="F72" s="25">
        <f>SUM((Colonies!F72)*(10^3))*20</f>
        <v>520000</v>
      </c>
      <c r="G72" s="25">
        <f>SUM((Colonies!G72)*(10^3))*20</f>
        <v>440000</v>
      </c>
      <c r="H72" s="26">
        <f>SUM((Colonies!H72)*(10^3))*20</f>
        <v>40000</v>
      </c>
      <c r="I72" s="25">
        <f>SUM((Colonies!I72)*(10^3))*20</f>
        <v>20000</v>
      </c>
      <c r="J72" s="25">
        <f>SUM((Colonies!J72)*(10^3))*20</f>
        <v>20000</v>
      </c>
      <c r="K72" s="26">
        <f>SUM((Colonies!K72)*(10^3))*20</f>
        <v>40000</v>
      </c>
      <c r="L72" s="25">
        <f>SUM((Colonies!L72)*(10^3))*20</f>
        <v>20000</v>
      </c>
      <c r="M72" s="25">
        <f>SUM((Colonies!M72)*(10^3))*20</f>
        <v>30000</v>
      </c>
      <c r="N72" s="26">
        <f>SUM((Colonies!N72)*(10^3))*20</f>
        <v>30000</v>
      </c>
      <c r="O72" s="17" t="s">
        <v>31</v>
      </c>
      <c r="P72" s="25">
        <f>SUM((Colonies!P72)*(10^3))*20</f>
        <v>540000</v>
      </c>
      <c r="Q72" s="25">
        <f>SUM((Colonies!Q72)*(10^3))*20</f>
        <v>470000</v>
      </c>
      <c r="R72" s="26">
        <f>SUM((Colonies!R72)*(10^3))*20</f>
        <v>70000</v>
      </c>
      <c r="S72" s="17">
        <v>3</v>
      </c>
      <c r="T72" s="26">
        <f t="shared" si="32"/>
        <v>26666.666666666668</v>
      </c>
      <c r="U72" s="26">
        <f t="shared" si="33"/>
        <v>333333.33333333331</v>
      </c>
      <c r="V72" s="22">
        <f t="shared" si="34"/>
        <v>360000</v>
      </c>
      <c r="W72" s="4"/>
      <c r="X72" s="26">
        <f t="shared" si="30"/>
        <v>4714.045207910317</v>
      </c>
      <c r="Y72" s="22">
        <f t="shared" si="31"/>
        <v>209973.54330698162</v>
      </c>
    </row>
    <row r="73" spans="1:25" x14ac:dyDescent="0.25">
      <c r="B73" s="3">
        <v>5</v>
      </c>
      <c r="C73" s="25">
        <f>SUM((Colonies!C73)*(10^3))*20</f>
        <v>40000</v>
      </c>
      <c r="D73" s="25">
        <f>SUM((Colonies!D73)*(10^3))*20</f>
        <v>20000</v>
      </c>
      <c r="E73" s="26">
        <f>SUM((Colonies!E73)*(10^3))*20</f>
        <v>20000</v>
      </c>
      <c r="F73" s="25">
        <f>SUM((Colonies!F73)*(10^3))*20</f>
        <v>80000</v>
      </c>
      <c r="G73" s="25">
        <f>SUM((Colonies!G73)*(10^3))*20</f>
        <v>40000</v>
      </c>
      <c r="H73" s="26">
        <f>SUM((Colonies!H73)*(10^3))*20</f>
        <v>120000</v>
      </c>
      <c r="I73" s="25">
        <f>SUM((Colonies!I73)*(10^3))*20</f>
        <v>40000</v>
      </c>
      <c r="J73" s="25">
        <f>SUM((Colonies!J73)*(10^3))*20</f>
        <v>20000</v>
      </c>
      <c r="K73" s="26">
        <f>SUM((Colonies!K73)*(10^3))*20</f>
        <v>20000</v>
      </c>
      <c r="L73" s="25">
        <f>SUM((Colonies!L73)*(10^3))*20</f>
        <v>40000</v>
      </c>
      <c r="M73" s="25">
        <f>SUM((Colonies!M73)*(10^3))*20</f>
        <v>20000</v>
      </c>
      <c r="N73" s="26">
        <f>SUM((Colonies!N73)*(10^3))*20</f>
        <v>20000</v>
      </c>
      <c r="O73" s="17" t="s">
        <v>31</v>
      </c>
      <c r="P73" s="25">
        <f>SUM((Colonies!P73)*(10^3))*20</f>
        <v>120000</v>
      </c>
      <c r="Q73" s="25">
        <f>SUM((Colonies!Q73)*(10^3))*20</f>
        <v>60000</v>
      </c>
      <c r="R73" s="26">
        <f>SUM((Colonies!R73)*(10^3))*20</f>
        <v>140000</v>
      </c>
      <c r="S73" s="17">
        <v>3</v>
      </c>
      <c r="T73" s="26">
        <f t="shared" si="32"/>
        <v>26666.666666666668</v>
      </c>
      <c r="U73" s="26">
        <f t="shared" si="33"/>
        <v>80000</v>
      </c>
      <c r="V73" s="22">
        <f t="shared" si="34"/>
        <v>106666.66666666667</v>
      </c>
      <c r="W73" s="4"/>
      <c r="X73" s="26">
        <f t="shared" si="30"/>
        <v>9428.090415820634</v>
      </c>
      <c r="Y73" s="22">
        <f t="shared" si="31"/>
        <v>32659.863237109039</v>
      </c>
    </row>
    <row r="74" spans="1:25" x14ac:dyDescent="0.25">
      <c r="B74" s="3">
        <v>6</v>
      </c>
      <c r="C74" s="25">
        <f>SUM((Colonies!C74)*(10^3))*20</f>
        <v>20000</v>
      </c>
      <c r="D74" s="25">
        <f>SUM((Colonies!D74)*(10^3))*20</f>
        <v>40000</v>
      </c>
      <c r="E74" s="12"/>
      <c r="F74" s="25">
        <f>SUM((Colonies!F74)*(10^3))*20</f>
        <v>580000</v>
      </c>
      <c r="G74" s="25">
        <f>SUM((Colonies!G74)*(10^3))*20</f>
        <v>280000</v>
      </c>
      <c r="H74" s="12"/>
      <c r="I74" s="25">
        <f>SUM((Colonies!I74)*(10^3))*20</f>
        <v>40000</v>
      </c>
      <c r="J74" s="25">
        <f>SUM((Colonies!J74)*(10^3))*20</f>
        <v>20000</v>
      </c>
      <c r="K74" s="12"/>
      <c r="L74" s="25">
        <f>SUM((Colonies!L74)*(10^3))*20</f>
        <v>30000</v>
      </c>
      <c r="M74" s="25">
        <f>SUM((Colonies!M74)*(10^3))*20</f>
        <v>30000</v>
      </c>
      <c r="N74" s="12"/>
      <c r="O74" s="18" t="s">
        <v>32</v>
      </c>
      <c r="P74" s="25">
        <f>SUM((Colonies!P74)*(10^3))*20</f>
        <v>610000</v>
      </c>
      <c r="Q74" s="25">
        <f>SUM((Colonies!Q74)*(10^3))*20</f>
        <v>310000</v>
      </c>
      <c r="R74" s="12"/>
      <c r="S74" s="17">
        <v>3</v>
      </c>
      <c r="T74" s="26">
        <f>SUM(L74:N74)/2</f>
        <v>30000</v>
      </c>
      <c r="U74" s="26">
        <f>SUM(F74:H74)/2</f>
        <v>430000</v>
      </c>
      <c r="V74" s="22">
        <f>SUM(P74:R74)/2</f>
        <v>460000</v>
      </c>
      <c r="W74" s="4"/>
      <c r="X74" s="26">
        <f t="shared" si="30"/>
        <v>0</v>
      </c>
      <c r="Y74" s="22">
        <f t="shared" si="31"/>
        <v>150000</v>
      </c>
    </row>
    <row r="75" spans="1:25" x14ac:dyDescent="0.25">
      <c r="B75" s="3">
        <v>7</v>
      </c>
      <c r="C75" s="25">
        <f>SUM((Colonies!C75)*(10^3))*20</f>
        <v>40000</v>
      </c>
      <c r="D75" s="13"/>
      <c r="E75" s="26">
        <f>SUM((Colonies!E75)*(10^3))*20</f>
        <v>20000</v>
      </c>
      <c r="F75" s="25">
        <f>SUM((Colonies!F75)*(10^3))*20</f>
        <v>260000</v>
      </c>
      <c r="G75" s="13"/>
      <c r="H75" s="26">
        <f>SUM((Colonies!H75)*(10^3))*20</f>
        <v>360000</v>
      </c>
      <c r="I75" s="25">
        <f>SUM((Colonies!I75)*(10^3))*20</f>
        <v>20000</v>
      </c>
      <c r="J75" s="13"/>
      <c r="K75" s="26">
        <f>SUM((Colonies!K75)*(10^3))*20</f>
        <v>20000</v>
      </c>
      <c r="L75" s="25">
        <f>SUM((Colonies!L75)*(10^3))*20</f>
        <v>30000</v>
      </c>
      <c r="M75" s="13"/>
      <c r="N75" s="26">
        <f>SUM((Colonies!N75)*(10^3))*20</f>
        <v>20000</v>
      </c>
      <c r="O75" s="17" t="s">
        <v>31</v>
      </c>
      <c r="P75" s="25">
        <f>SUM((Colonies!P75)*(10^3))*20</f>
        <v>290000</v>
      </c>
      <c r="Q75" s="13"/>
      <c r="R75" s="26">
        <f>SUM((Colonies!R75)*(10^3))*20</f>
        <v>380000</v>
      </c>
      <c r="S75" s="17">
        <v>3</v>
      </c>
      <c r="T75" s="26">
        <f>SUM(L75:N75)/2</f>
        <v>25000</v>
      </c>
      <c r="U75" s="26">
        <f>SUM(F75:H75)/2</f>
        <v>310000</v>
      </c>
      <c r="V75" s="22">
        <f>SUM(P75:R75)/2</f>
        <v>335000</v>
      </c>
      <c r="W75" s="4"/>
      <c r="X75" s="26">
        <f t="shared" si="30"/>
        <v>5000</v>
      </c>
      <c r="Y75" s="22">
        <f t="shared" si="31"/>
        <v>50000</v>
      </c>
    </row>
    <row r="76" spans="1:25" x14ac:dyDescent="0.25">
      <c r="B76" s="3">
        <v>10</v>
      </c>
      <c r="C76" s="25">
        <f>SUM((Colonies!C76)*(10^3))*20</f>
        <v>240000</v>
      </c>
      <c r="D76" s="25">
        <f>SUM((Colonies!D76)*(10^3))*20</f>
        <v>20000</v>
      </c>
      <c r="E76" s="26">
        <f>SUM((Colonies!E76)*(10^3))*20</f>
        <v>40000</v>
      </c>
      <c r="F76" s="25">
        <f>SUM((Colonies!F76)*(10^3))*20</f>
        <v>1120000</v>
      </c>
      <c r="G76" s="25">
        <f>SUM((Colonies!G76)*(10^3))*20</f>
        <v>400000</v>
      </c>
      <c r="H76" s="26">
        <f>SUM((Colonies!H76)*(10^3))*20</f>
        <v>180000</v>
      </c>
      <c r="I76" s="25">
        <f>SUM((Colonies!I76)*(10^3))*20</f>
        <v>200000</v>
      </c>
      <c r="J76" s="25">
        <f>SUM((Colonies!J76)*(10^3))*20</f>
        <v>20000</v>
      </c>
      <c r="K76" s="26">
        <f>SUM((Colonies!K76)*(10^3))*20</f>
        <v>200000</v>
      </c>
      <c r="L76" s="25">
        <f>SUM((Colonies!L76)*(10^3))*20</f>
        <v>220000</v>
      </c>
      <c r="M76" s="25">
        <f>SUM((Colonies!M76)*(10^3))*20</f>
        <v>20000</v>
      </c>
      <c r="N76" s="26">
        <f>SUM((Colonies!N76)*(10^3))*20</f>
        <v>120000</v>
      </c>
      <c r="O76" s="18" t="s">
        <v>32</v>
      </c>
      <c r="P76" s="25">
        <f>SUM((Colonies!P76)*(10^3))*20</f>
        <v>1340000</v>
      </c>
      <c r="Q76" s="25">
        <f>SUM((Colonies!Q76)*(10^3))*20</f>
        <v>420000</v>
      </c>
      <c r="R76" s="26">
        <f>SUM((Colonies!R76)*(10^3))*20</f>
        <v>300000</v>
      </c>
      <c r="S76" s="17">
        <v>3</v>
      </c>
      <c r="T76" s="26">
        <f t="shared" si="32"/>
        <v>120000</v>
      </c>
      <c r="U76" s="26">
        <f t="shared" si="33"/>
        <v>566666.66666666663</v>
      </c>
      <c r="V76" s="22">
        <f t="shared" si="34"/>
        <v>686666.66666666663</v>
      </c>
      <c r="W76" s="4"/>
      <c r="X76" s="26">
        <f t="shared" si="30"/>
        <v>81649.658092772603</v>
      </c>
      <c r="Y76" s="22">
        <f t="shared" si="31"/>
        <v>401441.84579532256</v>
      </c>
    </row>
    <row r="77" spans="1:25" x14ac:dyDescent="0.25">
      <c r="B77" s="3">
        <v>14</v>
      </c>
      <c r="C77" s="25">
        <f>SUM((Colonies!C77)*(10^2))*20</f>
        <v>2000</v>
      </c>
      <c r="D77" s="25">
        <f>SUM((Colonies!D77)*(10^2))*20</f>
        <v>2000</v>
      </c>
      <c r="E77" s="26">
        <f>SUM((Colonies!E77)*(10^2))*20</f>
        <v>6000</v>
      </c>
      <c r="F77" s="25">
        <f>SUM((Colonies!F77)*(10^2))*20</f>
        <v>2000</v>
      </c>
      <c r="G77" s="25">
        <f>SUM((Colonies!G77)*(10^2))*20</f>
        <v>44000</v>
      </c>
      <c r="H77" s="26">
        <f>SUM((Colonies!H77)*(10^2))*20</f>
        <v>84000</v>
      </c>
      <c r="I77" s="25">
        <f>SUM((Colonies!I77)*(10^2))*20</f>
        <v>2000</v>
      </c>
      <c r="J77" s="25">
        <f>SUM((Colonies!J77)*(10^2))*20</f>
        <v>2000</v>
      </c>
      <c r="K77" s="26">
        <f>SUM((Colonies!K77)*(10^2))*20</f>
        <v>6000</v>
      </c>
      <c r="L77" s="25">
        <f>SUM((Colonies!L77)*(10^2))*20</f>
        <v>2000</v>
      </c>
      <c r="M77" s="25">
        <f>SUM((Colonies!M77)*(10^2))*20</f>
        <v>2000</v>
      </c>
      <c r="N77" s="26">
        <f>SUM((Colonies!N77)*(10^2))*20</f>
        <v>6000</v>
      </c>
      <c r="O77" s="17" t="s">
        <v>31</v>
      </c>
      <c r="P77" s="25">
        <f>SUM((Colonies!P77)*(10^2))*20</f>
        <v>4000</v>
      </c>
      <c r="Q77" s="25">
        <f>SUM((Colonies!Q77)*(10^2))*20</f>
        <v>46000</v>
      </c>
      <c r="R77" s="26">
        <f>SUM((Colonies!R77)*(10^2))*20</f>
        <v>90000</v>
      </c>
      <c r="S77" s="17">
        <v>2</v>
      </c>
      <c r="T77" s="26">
        <f t="shared" si="32"/>
        <v>3333.3333333333335</v>
      </c>
      <c r="U77" s="26">
        <f t="shared" si="33"/>
        <v>43333.333333333336</v>
      </c>
      <c r="V77" s="22">
        <f t="shared" si="34"/>
        <v>46666.666666666664</v>
      </c>
      <c r="W77" s="4"/>
      <c r="X77" s="26">
        <f t="shared" si="30"/>
        <v>1885.6180831641268</v>
      </c>
      <c r="Y77" s="22">
        <f t="shared" si="31"/>
        <v>33479.678745305915</v>
      </c>
    </row>
  </sheetData>
  <mergeCells count="35">
    <mergeCell ref="C68:E68"/>
    <mergeCell ref="F68:H68"/>
    <mergeCell ref="I68:K68"/>
    <mergeCell ref="L68:N68"/>
    <mergeCell ref="P68:R68"/>
    <mergeCell ref="C46:E46"/>
    <mergeCell ref="F46:H46"/>
    <mergeCell ref="I46:K46"/>
    <mergeCell ref="L46:N46"/>
    <mergeCell ref="P46:R46"/>
    <mergeCell ref="C57:E57"/>
    <mergeCell ref="F57:H57"/>
    <mergeCell ref="I57:K57"/>
    <mergeCell ref="L57:N57"/>
    <mergeCell ref="P57:R57"/>
    <mergeCell ref="C24:E24"/>
    <mergeCell ref="F24:H24"/>
    <mergeCell ref="I24:K24"/>
    <mergeCell ref="L24:N24"/>
    <mergeCell ref="P24:R24"/>
    <mergeCell ref="C35:E35"/>
    <mergeCell ref="F35:H35"/>
    <mergeCell ref="I35:K35"/>
    <mergeCell ref="L35:N35"/>
    <mergeCell ref="P35:R35"/>
    <mergeCell ref="C2:E2"/>
    <mergeCell ref="F2:H2"/>
    <mergeCell ref="I2:K2"/>
    <mergeCell ref="L2:N2"/>
    <mergeCell ref="P2:R2"/>
    <mergeCell ref="C13:E13"/>
    <mergeCell ref="F13:H13"/>
    <mergeCell ref="I13:K13"/>
    <mergeCell ref="L13:N13"/>
    <mergeCell ref="P13:R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54CB0-C38E-4E7B-92C1-21C6FBC95DAC}">
  <dimension ref="A2:O77"/>
  <sheetViews>
    <sheetView zoomScale="70" zoomScaleNormal="70" workbookViewId="0"/>
  </sheetViews>
  <sheetFormatPr defaultRowHeight="15" x14ac:dyDescent="0.25"/>
  <sheetData>
    <row r="2" spans="1:15" x14ac:dyDescent="0.25">
      <c r="A2" s="1" t="s">
        <v>13</v>
      </c>
      <c r="B2" s="5" t="s">
        <v>0</v>
      </c>
      <c r="C2" s="6" t="s">
        <v>1</v>
      </c>
      <c r="D2" s="6"/>
      <c r="E2" s="7"/>
      <c r="F2" s="6" t="s">
        <v>2</v>
      </c>
      <c r="G2" s="6"/>
      <c r="H2" s="7"/>
      <c r="I2" s="6" t="s">
        <v>3</v>
      </c>
      <c r="J2" s="6"/>
      <c r="K2" s="7"/>
      <c r="L2" s="6" t="s">
        <v>4</v>
      </c>
      <c r="M2" s="6"/>
      <c r="N2" s="6"/>
      <c r="O2" s="4"/>
    </row>
    <row r="3" spans="1:15" x14ac:dyDescent="0.25">
      <c r="A3" s="2" t="s">
        <v>14</v>
      </c>
      <c r="B3" s="3">
        <v>1</v>
      </c>
      <c r="C3" s="27">
        <f>LOG10(CFUs!C3)</f>
        <v>4.6020599913279625</v>
      </c>
      <c r="D3" s="27">
        <f>LOG10(CFUs!D3)</f>
        <v>5.6989700043360187</v>
      </c>
      <c r="E3" s="20">
        <f>LOG10(CFUs!E3)</f>
        <v>4.6020599913279625</v>
      </c>
      <c r="F3" s="27" t="e">
        <f>LOG10(CFUs!F3)</f>
        <v>#NUM!</v>
      </c>
      <c r="G3" s="27" t="e">
        <f>LOG10(CFUs!G3)</f>
        <v>#NUM!</v>
      </c>
      <c r="H3" s="20" t="e">
        <f>LOG10(CFUs!H3)</f>
        <v>#NUM!</v>
      </c>
      <c r="I3" s="27">
        <f>LOG10(CFUs!I3)</f>
        <v>5.3802112417116064</v>
      </c>
      <c r="J3" s="27">
        <f>LOG10(CFUs!J3)</f>
        <v>5.6989700043360187</v>
      </c>
      <c r="K3" s="20">
        <f>LOG10(CFUs!K3)</f>
        <v>4.6020599913279625</v>
      </c>
      <c r="L3" s="11">
        <f>LOG10(CFUs!L3)</f>
        <v>5.1461280356782382</v>
      </c>
      <c r="M3" s="11">
        <f>LOG10(CFUs!M3)</f>
        <v>5.6989700043360187</v>
      </c>
      <c r="N3" s="11">
        <f>LOG10(CFUs!N3)</f>
        <v>4.6020599913279625</v>
      </c>
    </row>
    <row r="4" spans="1:15" x14ac:dyDescent="0.25">
      <c r="B4" s="3">
        <v>2</v>
      </c>
      <c r="C4" s="28">
        <f>LOG10(CFUs!C4)</f>
        <v>5.0791812460476251</v>
      </c>
      <c r="D4" s="28">
        <f>LOG10(CFUs!D4)</f>
        <v>5.4149733479708182</v>
      </c>
      <c r="E4" s="21">
        <f>LOG10(CFUs!E4)</f>
        <v>4.3010299956639813</v>
      </c>
      <c r="F4" s="28" t="e">
        <f>LOG10(CFUs!F4)</f>
        <v>#NUM!</v>
      </c>
      <c r="G4" s="28" t="e">
        <f>LOG10(CFUs!G4)</f>
        <v>#NUM!</v>
      </c>
      <c r="H4" s="21" t="e">
        <f>LOG10(CFUs!H4)</f>
        <v>#NUM!</v>
      </c>
      <c r="I4" s="28">
        <f>LOG10(CFUs!I4)</f>
        <v>5.4771212547196626</v>
      </c>
      <c r="J4" s="28">
        <f>LOG10(CFUs!J4)</f>
        <v>5.4149733479708182</v>
      </c>
      <c r="K4" s="21">
        <f>LOG10(CFUs!K4)</f>
        <v>4.9030899869919438</v>
      </c>
      <c r="L4" s="11">
        <f>LOG10(CFUs!L4)</f>
        <v>5.3222192947339195</v>
      </c>
      <c r="M4" s="11">
        <f>LOG10(CFUs!M4)</f>
        <v>5.4149733479708182</v>
      </c>
      <c r="N4" s="11">
        <f>LOG10(CFUs!N4)</f>
        <v>4.6989700043360187</v>
      </c>
    </row>
    <row r="5" spans="1:15" x14ac:dyDescent="0.25">
      <c r="B5" s="3">
        <v>3</v>
      </c>
      <c r="C5" s="28">
        <f>LOG10(CFUs!C5)</f>
        <v>5.6627578316815743</v>
      </c>
      <c r="D5" s="28">
        <f>LOG10(CFUs!D5)</f>
        <v>5.2552725051033065</v>
      </c>
      <c r="E5" s="21">
        <f>LOG10(CFUs!E5)</f>
        <v>4.9030899869919438</v>
      </c>
      <c r="F5" s="28" t="e">
        <f>LOG10(CFUs!F5)</f>
        <v>#NUM!</v>
      </c>
      <c r="G5" s="28" t="e">
        <f>LOG10(CFUs!G5)</f>
        <v>#NUM!</v>
      </c>
      <c r="H5" s="21" t="e">
        <f>LOG10(CFUs!H5)</f>
        <v>#NUM!</v>
      </c>
      <c r="I5" s="28">
        <f>LOG10(CFUs!I5)</f>
        <v>5.6989700043360187</v>
      </c>
      <c r="J5" s="28">
        <f>LOG10(CFUs!J5)</f>
        <v>5.3424226808222066</v>
      </c>
      <c r="K5" s="21">
        <f>LOG10(CFUs!K5)</f>
        <v>5.204119982655925</v>
      </c>
      <c r="L5" s="11">
        <f>LOG10(CFUs!L5)</f>
        <v>5.6812412373755876</v>
      </c>
      <c r="M5" s="11">
        <f>LOG10(CFUs!M5)</f>
        <v>5.3010299956639813</v>
      </c>
      <c r="N5" s="11">
        <f>LOG10(CFUs!N5)</f>
        <v>5.0791812460476251</v>
      </c>
    </row>
    <row r="6" spans="1:15" x14ac:dyDescent="0.25">
      <c r="B6" s="3">
        <v>4</v>
      </c>
      <c r="C6" s="28">
        <f>LOG10(CFUs!C6)</f>
        <v>4.7781512503836439</v>
      </c>
      <c r="D6" s="28">
        <f>LOG10(CFUs!D6)</f>
        <v>5.5563025007672868</v>
      </c>
      <c r="E6" s="21">
        <f>LOG10(CFUs!E6)</f>
        <v>4.7781512503836439</v>
      </c>
      <c r="F6" s="28" t="e">
        <f>LOG10(CFUs!F6)</f>
        <v>#NUM!</v>
      </c>
      <c r="G6" s="28" t="e">
        <f>LOG10(CFUs!G6)</f>
        <v>#NUM!</v>
      </c>
      <c r="H6" s="21" t="e">
        <f>LOG10(CFUs!H6)</f>
        <v>#NUM!</v>
      </c>
      <c r="I6" s="28">
        <f>LOG10(CFUs!I6)</f>
        <v>4.6020599913279625</v>
      </c>
      <c r="J6" s="28">
        <f>LOG10(CFUs!J6)</f>
        <v>5.4771212547196626</v>
      </c>
      <c r="K6" s="21">
        <f>LOG10(CFUs!K6)</f>
        <v>4.7781512503836439</v>
      </c>
      <c r="L6" s="11">
        <f>LOG10(CFUs!L6)</f>
        <v>4.6989700043360187</v>
      </c>
      <c r="M6" s="11">
        <f>LOG10(CFUs!M6)</f>
        <v>5.5185139398778871</v>
      </c>
      <c r="N6" s="11">
        <f>LOG10(CFUs!N6)</f>
        <v>4.7781512503836439</v>
      </c>
    </row>
    <row r="7" spans="1:15" x14ac:dyDescent="0.25">
      <c r="B7" s="3">
        <v>5</v>
      </c>
      <c r="C7" s="28">
        <f>LOG10(CFUs!C7)</f>
        <v>5.6232492903979008</v>
      </c>
      <c r="D7" s="28">
        <f>LOG10(CFUs!D7)</f>
        <v>4.6020599913279625</v>
      </c>
      <c r="E7" s="21">
        <f>LOG10(CFUs!E7)</f>
        <v>6.1072099696478688</v>
      </c>
      <c r="F7" s="28" t="e">
        <f>LOG10(CFUs!F7)</f>
        <v>#NUM!</v>
      </c>
      <c r="G7" s="28" t="e">
        <f>LOG10(CFUs!G7)</f>
        <v>#NUM!</v>
      </c>
      <c r="H7" s="21" t="e">
        <f>LOG10(CFUs!H7)</f>
        <v>#NUM!</v>
      </c>
      <c r="I7" s="28">
        <f>LOG10(CFUs!I7)</f>
        <v>5.9138138523837167</v>
      </c>
      <c r="J7" s="28">
        <f>LOG10(CFUs!J7)</f>
        <v>4.6020599913279625</v>
      </c>
      <c r="K7" s="21">
        <f>LOG10(CFUs!K7)</f>
        <v>6.0644579892269181</v>
      </c>
      <c r="L7" s="11">
        <f>LOG10(CFUs!L7)</f>
        <v>5.7923916894982534</v>
      </c>
      <c r="M7" s="11">
        <f>LOG10(CFUs!M7)</f>
        <v>4.6020599913279625</v>
      </c>
      <c r="N7" s="11">
        <f>LOG10(CFUs!N7)</f>
        <v>6.0863598306747484</v>
      </c>
    </row>
    <row r="8" spans="1:15" x14ac:dyDescent="0.25">
      <c r="B8" s="3">
        <v>6</v>
      </c>
      <c r="C8" s="28">
        <f>LOG10(CFUs!C8)</f>
        <v>4.7781512503836439</v>
      </c>
      <c r="D8" s="28">
        <f>LOG10(CFUs!D8)</f>
        <v>4.3010299956639813</v>
      </c>
      <c r="E8" s="21">
        <f>LOG10(CFUs!E8)</f>
        <v>5.924279286061882</v>
      </c>
      <c r="F8" s="28" t="e">
        <f>LOG10(CFUs!F8)</f>
        <v>#NUM!</v>
      </c>
      <c r="G8" s="28" t="e">
        <f>LOG10(CFUs!G8)</f>
        <v>#NUM!</v>
      </c>
      <c r="H8" s="21" t="e">
        <f>LOG10(CFUs!H8)</f>
        <v>#NUM!</v>
      </c>
      <c r="I8" s="28">
        <f>LOG10(CFUs!I8)</f>
        <v>5.0791812460476251</v>
      </c>
      <c r="J8" s="28">
        <f>LOG10(CFUs!J8)</f>
        <v>4.3010299956639813</v>
      </c>
      <c r="K8" s="21">
        <f>LOG10(CFUs!K8)</f>
        <v>5.982271233039568</v>
      </c>
      <c r="L8" s="11">
        <f>LOG10(CFUs!L8)</f>
        <v>4.9542425094393252</v>
      </c>
      <c r="M8" s="11">
        <f>LOG10(CFUs!M8)</f>
        <v>4.3010299956639813</v>
      </c>
      <c r="N8" s="11">
        <f>LOG10(CFUs!N8)</f>
        <v>5.9542425094393252</v>
      </c>
    </row>
    <row r="9" spans="1:15" x14ac:dyDescent="0.25">
      <c r="B9" s="3">
        <v>7</v>
      </c>
      <c r="C9" s="13"/>
      <c r="D9" s="28">
        <f>LOG10(CFUs!D9)</f>
        <v>4.3010299956639813</v>
      </c>
      <c r="E9" s="21">
        <f>LOG10(CFUs!E9)</f>
        <v>4.3010299956639813</v>
      </c>
      <c r="F9" s="13"/>
      <c r="G9" s="28" t="e">
        <f>LOG10(CFUs!G9)</f>
        <v>#NUM!</v>
      </c>
      <c r="H9" s="21" t="e">
        <f>LOG10(CFUs!H9)</f>
        <v>#NUM!</v>
      </c>
      <c r="I9" s="13"/>
      <c r="J9" s="28">
        <f>LOG10(CFUs!J9)</f>
        <v>4.3010299956639813</v>
      </c>
      <c r="K9" s="21">
        <f>LOG10(CFUs!K9)</f>
        <v>5.204119982655925</v>
      </c>
      <c r="L9" s="13"/>
      <c r="M9" s="11">
        <f>LOG10(CFUs!M9)</f>
        <v>4.3010299956639813</v>
      </c>
      <c r="N9" s="11">
        <f>LOG10(CFUs!N9)</f>
        <v>4.9542425094393252</v>
      </c>
    </row>
    <row r="10" spans="1:15" x14ac:dyDescent="0.25">
      <c r="B10" s="3">
        <v>10</v>
      </c>
      <c r="C10" s="28">
        <f>LOG10(CFUs!C10)</f>
        <v>4.9030899869919438</v>
      </c>
      <c r="D10" s="28">
        <f>LOG10(CFUs!D10)</f>
        <v>5.4471580313422194</v>
      </c>
      <c r="E10" s="21">
        <f>LOG10(CFUs!E10)</f>
        <v>5.3802112417116064</v>
      </c>
      <c r="F10" s="28" t="e">
        <f>LOG10(CFUs!F10)</f>
        <v>#NUM!</v>
      </c>
      <c r="G10" s="28" t="e">
        <f>LOG10(CFUs!G10)</f>
        <v>#NUM!</v>
      </c>
      <c r="H10" s="21" t="e">
        <f>LOG10(CFUs!H10)</f>
        <v>#NUM!</v>
      </c>
      <c r="I10" s="28">
        <f>LOG10(CFUs!I10)</f>
        <v>4.9030899869919438</v>
      </c>
      <c r="J10" s="28">
        <f>LOG10(CFUs!J10)</f>
        <v>5.3802112417116064</v>
      </c>
      <c r="K10" s="21">
        <f>LOG10(CFUs!K10)</f>
        <v>5.4149733479708182</v>
      </c>
      <c r="L10" s="11">
        <f>LOG10(CFUs!L10)</f>
        <v>4.9030899869919438</v>
      </c>
      <c r="M10" s="11">
        <f>LOG10(CFUs!M10)</f>
        <v>5.4149733479708182</v>
      </c>
      <c r="N10" s="11">
        <f>LOG10(CFUs!N10)</f>
        <v>5.3979400086720375</v>
      </c>
    </row>
    <row r="11" spans="1:15" x14ac:dyDescent="0.25">
      <c r="B11" s="3">
        <v>14</v>
      </c>
      <c r="C11" s="28">
        <f>LOG10(CFUs!C11)</f>
        <v>4.4149733479708182</v>
      </c>
      <c r="D11" s="28">
        <f>LOG10(CFUs!D11)</f>
        <v>4.3424226808222066</v>
      </c>
      <c r="E11" s="21">
        <f>LOG10(CFUs!E11)</f>
        <v>4.7160033436347994</v>
      </c>
      <c r="F11" s="28" t="e">
        <f>LOG10(CFUs!F11)</f>
        <v>#NUM!</v>
      </c>
      <c r="G11" s="28" t="e">
        <f>LOG10(CFUs!G11)</f>
        <v>#NUM!</v>
      </c>
      <c r="H11" s="21" t="e">
        <f>LOG10(CFUs!H11)</f>
        <v>#NUM!</v>
      </c>
      <c r="I11" s="28">
        <f>LOG10(CFUs!I11)</f>
        <v>4.3802112417116064</v>
      </c>
      <c r="J11" s="28">
        <f>LOG10(CFUs!J11)</f>
        <v>4.4471580313422194</v>
      </c>
      <c r="K11" s="21">
        <f>LOG10(CFUs!K11)</f>
        <v>4.7160033436347994</v>
      </c>
      <c r="L11" s="11">
        <f>LOG10(CFUs!L11)</f>
        <v>4.3979400086720375</v>
      </c>
      <c r="M11" s="11">
        <f>LOG10(CFUs!M11)</f>
        <v>4.3979400086720375</v>
      </c>
      <c r="N11" s="11">
        <f>LOG10(CFUs!N11)</f>
        <v>4.7160033436347994</v>
      </c>
    </row>
    <row r="12" spans="1:15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5" x14ac:dyDescent="0.25">
      <c r="A13" s="1" t="s">
        <v>19</v>
      </c>
      <c r="B13" s="5" t="s">
        <v>0</v>
      </c>
      <c r="C13" s="6" t="s">
        <v>1</v>
      </c>
      <c r="D13" s="6"/>
      <c r="E13" s="7"/>
      <c r="F13" s="6" t="s">
        <v>2</v>
      </c>
      <c r="G13" s="6"/>
      <c r="H13" s="7"/>
      <c r="I13" s="6" t="s">
        <v>3</v>
      </c>
      <c r="J13" s="6"/>
      <c r="K13" s="7"/>
      <c r="L13" s="6" t="s">
        <v>4</v>
      </c>
      <c r="M13" s="6"/>
      <c r="N13" s="6"/>
    </row>
    <row r="14" spans="1:15" x14ac:dyDescent="0.25">
      <c r="A14" s="2" t="s">
        <v>20</v>
      </c>
      <c r="B14" s="3">
        <v>1</v>
      </c>
      <c r="C14" s="28" t="e">
        <f>LOG10(CFUs!C14)</f>
        <v>#NUM!</v>
      </c>
      <c r="D14" s="28" t="e">
        <f>LOG10(CFUs!D14)</f>
        <v>#NUM!</v>
      </c>
      <c r="E14" s="21" t="e">
        <f>LOG10(CFUs!E14)</f>
        <v>#NUM!</v>
      </c>
      <c r="F14" s="28">
        <f>LOG10(CFUs!F14)</f>
        <v>5.5563025007672868</v>
      </c>
      <c r="G14" s="28">
        <f>LOG10(CFUs!G14)</f>
        <v>6.0413926851582254</v>
      </c>
      <c r="H14" s="21">
        <f>LOG10(CFUs!H14)</f>
        <v>4.6020599913279625</v>
      </c>
      <c r="I14" s="28" t="e">
        <f>LOG10(CFUs!I14)</f>
        <v>#NUM!</v>
      </c>
      <c r="J14" s="28" t="e">
        <f>LOG10(CFUs!J14)</f>
        <v>#NUM!</v>
      </c>
      <c r="K14" s="21" t="e">
        <f>LOG10(CFUs!K14)</f>
        <v>#NUM!</v>
      </c>
      <c r="L14" s="11" t="e">
        <f>LOG10(CFUs!L14)</f>
        <v>#NUM!</v>
      </c>
      <c r="M14" s="11" t="e">
        <f>LOG10(CFUs!M14)</f>
        <v>#NUM!</v>
      </c>
      <c r="N14" s="11" t="e">
        <f>LOG10(CFUs!N14)</f>
        <v>#NUM!</v>
      </c>
    </row>
    <row r="15" spans="1:15" x14ac:dyDescent="0.25">
      <c r="B15" s="3">
        <v>2</v>
      </c>
      <c r="C15" s="28" t="e">
        <f>LOG10(CFUs!C15)</f>
        <v>#NUM!</v>
      </c>
      <c r="D15" s="28" t="e">
        <f>LOG10(CFUs!D15)</f>
        <v>#NUM!</v>
      </c>
      <c r="E15" s="21" t="e">
        <f>LOG10(CFUs!E15)</f>
        <v>#NUM!</v>
      </c>
      <c r="F15" s="28">
        <f>LOG10(CFUs!F15)</f>
        <v>5.3802112417116064</v>
      </c>
      <c r="G15" s="28">
        <f>LOG10(CFUs!G15)</f>
        <v>5.5314789170422554</v>
      </c>
      <c r="H15" s="21">
        <f>LOG10(CFUs!H15)</f>
        <v>4.7781512503836439</v>
      </c>
      <c r="I15" s="28" t="e">
        <f>LOG10(CFUs!I15)</f>
        <v>#NUM!</v>
      </c>
      <c r="J15" s="28" t="e">
        <f>LOG10(CFUs!J15)</f>
        <v>#NUM!</v>
      </c>
      <c r="K15" s="21" t="e">
        <f>LOG10(CFUs!K15)</f>
        <v>#NUM!</v>
      </c>
      <c r="L15" s="11" t="e">
        <f>LOG10(CFUs!L15)</f>
        <v>#NUM!</v>
      </c>
      <c r="M15" s="11" t="e">
        <f>LOG10(CFUs!M15)</f>
        <v>#NUM!</v>
      </c>
      <c r="N15" s="11" t="e">
        <f>LOG10(CFUs!N15)</f>
        <v>#NUM!</v>
      </c>
    </row>
    <row r="16" spans="1:15" x14ac:dyDescent="0.25">
      <c r="B16" s="3">
        <v>3</v>
      </c>
      <c r="C16" s="28" t="e">
        <f>LOG10(CFUs!C16)</f>
        <v>#NUM!</v>
      </c>
      <c r="D16" s="13"/>
      <c r="E16" s="21" t="e">
        <f>LOG10(CFUs!E16)</f>
        <v>#NUM!</v>
      </c>
      <c r="F16" s="28">
        <f>LOG10(CFUs!F16)</f>
        <v>5.3424226808222066</v>
      </c>
      <c r="G16" s="13"/>
      <c r="H16" s="21">
        <f>LOG10(CFUs!H16)</f>
        <v>4.9030899869919438</v>
      </c>
      <c r="I16" s="28" t="e">
        <f>LOG10(CFUs!I16)</f>
        <v>#NUM!</v>
      </c>
      <c r="J16" s="13"/>
      <c r="K16" s="21" t="e">
        <f>LOG10(CFUs!K16)</f>
        <v>#NUM!</v>
      </c>
      <c r="L16" s="11" t="e">
        <f>LOG10(CFUs!L16)</f>
        <v>#NUM!</v>
      </c>
      <c r="M16" s="13"/>
      <c r="N16" s="11" t="e">
        <f>LOG10(CFUs!N16)</f>
        <v>#NUM!</v>
      </c>
    </row>
    <row r="17" spans="1:14" x14ac:dyDescent="0.25">
      <c r="B17" s="3">
        <v>4</v>
      </c>
      <c r="C17" s="13"/>
      <c r="D17" s="28" t="e">
        <f>LOG10(CFUs!D17)</f>
        <v>#NUM!</v>
      </c>
      <c r="E17" s="21" t="e">
        <f>LOG10(CFUs!E17)</f>
        <v>#NUM!</v>
      </c>
      <c r="F17" s="13"/>
      <c r="G17" s="28">
        <f>LOG10(CFUs!G17)</f>
        <v>5.9542425094393252</v>
      </c>
      <c r="H17" s="21">
        <f>LOG10(CFUs!H17)</f>
        <v>5.0791812460476251</v>
      </c>
      <c r="I17" s="13"/>
      <c r="J17" s="28" t="e">
        <f>LOG10(CFUs!J17)</f>
        <v>#NUM!</v>
      </c>
      <c r="K17" s="21" t="e">
        <f>LOG10(CFUs!K17)</f>
        <v>#NUM!</v>
      </c>
      <c r="L17" s="13"/>
      <c r="M17" s="11" t="e">
        <f>LOG10(CFUs!M17)</f>
        <v>#NUM!</v>
      </c>
      <c r="N17" s="11" t="e">
        <f>LOG10(CFUs!N17)</f>
        <v>#NUM!</v>
      </c>
    </row>
    <row r="18" spans="1:14" x14ac:dyDescent="0.25">
      <c r="B18" s="3">
        <v>5</v>
      </c>
      <c r="C18" s="28" t="e">
        <f>LOG10(CFUs!C18)</f>
        <v>#NUM!</v>
      </c>
      <c r="D18" s="28" t="e">
        <f>LOG10(CFUs!D18)</f>
        <v>#NUM!</v>
      </c>
      <c r="E18" s="21" t="e">
        <f>LOG10(CFUs!E18)</f>
        <v>#NUM!</v>
      </c>
      <c r="F18" s="28">
        <f>LOG10(CFUs!F18)</f>
        <v>5.8808135922807914</v>
      </c>
      <c r="G18" s="28">
        <f>LOG10(CFUs!G18)</f>
        <v>5.4149733479708182</v>
      </c>
      <c r="H18" s="21">
        <f>LOG10(CFUs!H18)</f>
        <v>5.3802112417116064</v>
      </c>
      <c r="I18" s="28" t="e">
        <f>LOG10(CFUs!I18)</f>
        <v>#NUM!</v>
      </c>
      <c r="J18" s="28" t="e">
        <f>LOG10(CFUs!J18)</f>
        <v>#NUM!</v>
      </c>
      <c r="K18" s="21" t="e">
        <f>LOG10(CFUs!K18)</f>
        <v>#NUM!</v>
      </c>
      <c r="L18" s="11" t="e">
        <f>LOG10(CFUs!L18)</f>
        <v>#NUM!</v>
      </c>
      <c r="M18" s="11" t="e">
        <f>LOG10(CFUs!M18)</f>
        <v>#NUM!</v>
      </c>
      <c r="N18" s="11" t="e">
        <f>LOG10(CFUs!N18)</f>
        <v>#NUM!</v>
      </c>
    </row>
    <row r="19" spans="1:14" x14ac:dyDescent="0.25">
      <c r="B19" s="3">
        <v>6</v>
      </c>
      <c r="C19" s="28" t="e">
        <f>LOG10(CFUs!C19)</f>
        <v>#NUM!</v>
      </c>
      <c r="D19" s="28" t="e">
        <f>LOG10(CFUs!D19)</f>
        <v>#NUM!</v>
      </c>
      <c r="E19" s="21" t="e">
        <f>LOG10(CFUs!E19)</f>
        <v>#NUM!</v>
      </c>
      <c r="F19" s="28">
        <f>LOG10(CFUs!F19)</f>
        <v>6.1398790864012369</v>
      </c>
      <c r="G19" s="28">
        <f>LOG10(CFUs!G19)</f>
        <v>6.0492180226701819</v>
      </c>
      <c r="H19" s="21">
        <f>LOG10(CFUs!H19)</f>
        <v>4.9030899869919438</v>
      </c>
      <c r="I19" s="28" t="e">
        <f>LOG10(CFUs!I19)</f>
        <v>#NUM!</v>
      </c>
      <c r="J19" s="28" t="e">
        <f>LOG10(CFUs!J19)</f>
        <v>#NUM!</v>
      </c>
      <c r="K19" s="21" t="e">
        <f>LOG10(CFUs!K19)</f>
        <v>#NUM!</v>
      </c>
      <c r="L19" s="11" t="e">
        <f>LOG10(CFUs!L19)</f>
        <v>#NUM!</v>
      </c>
      <c r="M19" s="11" t="e">
        <f>LOG10(CFUs!M19)</f>
        <v>#NUM!</v>
      </c>
      <c r="N19" s="11" t="e">
        <f>LOG10(CFUs!N19)</f>
        <v>#NUM!</v>
      </c>
    </row>
    <row r="20" spans="1:14" x14ac:dyDescent="0.25">
      <c r="B20" s="3">
        <v>7</v>
      </c>
      <c r="C20" s="13"/>
      <c r="D20" s="28" t="e">
        <f>LOG10(CFUs!D20)</f>
        <v>#NUM!</v>
      </c>
      <c r="E20" s="21" t="e">
        <f>LOG10(CFUs!E20)</f>
        <v>#NUM!</v>
      </c>
      <c r="F20" s="13"/>
      <c r="G20" s="28">
        <f>LOG10(CFUs!G20)</f>
        <v>5.3010299956639813</v>
      </c>
      <c r="H20" s="21">
        <f>LOG10(CFUs!H20)</f>
        <v>4.9030899869919438</v>
      </c>
      <c r="I20" s="13"/>
      <c r="J20" s="28" t="e">
        <f>LOG10(CFUs!J20)</f>
        <v>#NUM!</v>
      </c>
      <c r="K20" s="21" t="e">
        <f>LOG10(CFUs!K20)</f>
        <v>#NUM!</v>
      </c>
      <c r="L20" s="13"/>
      <c r="M20" s="11" t="e">
        <f>LOG10(CFUs!M20)</f>
        <v>#NUM!</v>
      </c>
      <c r="N20" s="11" t="e">
        <f>LOG10(CFUs!N20)</f>
        <v>#NUM!</v>
      </c>
    </row>
    <row r="21" spans="1:14" x14ac:dyDescent="0.25">
      <c r="B21" s="3">
        <v>10</v>
      </c>
      <c r="C21" s="28" t="e">
        <f>LOG10(CFUs!C21)</f>
        <v>#NUM!</v>
      </c>
      <c r="D21" s="13"/>
      <c r="E21" s="21" t="e">
        <f>LOG10(CFUs!E21)</f>
        <v>#NUM!</v>
      </c>
      <c r="F21" s="28">
        <f>LOG10(CFUs!F21)</f>
        <v>5.204119982655925</v>
      </c>
      <c r="G21" s="13"/>
      <c r="H21" s="21">
        <f>LOG10(CFUs!H21)</f>
        <v>4.6020599913279625</v>
      </c>
      <c r="I21" s="28" t="e">
        <f>LOG10(CFUs!I21)</f>
        <v>#NUM!</v>
      </c>
      <c r="J21" s="13"/>
      <c r="K21" s="21" t="e">
        <f>LOG10(CFUs!K21)</f>
        <v>#NUM!</v>
      </c>
      <c r="L21" s="11" t="e">
        <f>LOG10(CFUs!L21)</f>
        <v>#NUM!</v>
      </c>
      <c r="M21" s="13"/>
      <c r="N21" s="11" t="e">
        <f>LOG10(CFUs!N21)</f>
        <v>#NUM!</v>
      </c>
    </row>
    <row r="22" spans="1:14" x14ac:dyDescent="0.25">
      <c r="B22" s="3">
        <v>14</v>
      </c>
      <c r="C22" s="28" t="e">
        <f>LOG10(CFUs!C22)</f>
        <v>#NUM!</v>
      </c>
      <c r="D22" s="28" t="e">
        <f>LOG10(CFUs!D22)</f>
        <v>#NUM!</v>
      </c>
      <c r="E22" s="21" t="e">
        <f>LOG10(CFUs!E22)</f>
        <v>#NUM!</v>
      </c>
      <c r="F22" s="28">
        <f>LOG10(CFUs!F22)</f>
        <v>3.9030899869919438</v>
      </c>
      <c r="G22" s="28">
        <f>LOG10(CFUs!G22)</f>
        <v>4.4771212547196626</v>
      </c>
      <c r="H22" s="21">
        <f>LOG10(CFUs!H22)</f>
        <v>3.9030899869919438</v>
      </c>
      <c r="I22" s="28" t="e">
        <f>LOG10(CFUs!I22)</f>
        <v>#NUM!</v>
      </c>
      <c r="J22" s="28" t="e">
        <f>LOG10(CFUs!J22)</f>
        <v>#NUM!</v>
      </c>
      <c r="K22" s="21" t="e">
        <f>LOG10(CFUs!K22)</f>
        <v>#NUM!</v>
      </c>
      <c r="L22" s="11" t="e">
        <f>LOG10(CFUs!L22)</f>
        <v>#NUM!</v>
      </c>
      <c r="M22" s="11" t="e">
        <f>LOG10(CFUs!M22)</f>
        <v>#NUM!</v>
      </c>
      <c r="N22" s="11" t="e">
        <f>LOG10(CFUs!N22)</f>
        <v>#NUM!</v>
      </c>
    </row>
    <row r="23" spans="1:14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 x14ac:dyDescent="0.25">
      <c r="A24" s="1" t="s">
        <v>21</v>
      </c>
      <c r="B24" s="5" t="s">
        <v>0</v>
      </c>
      <c r="C24" s="6" t="s">
        <v>1</v>
      </c>
      <c r="D24" s="6"/>
      <c r="E24" s="7"/>
      <c r="F24" s="6" t="s">
        <v>2</v>
      </c>
      <c r="G24" s="6"/>
      <c r="H24" s="7"/>
      <c r="I24" s="6" t="s">
        <v>3</v>
      </c>
      <c r="J24" s="6"/>
      <c r="K24" s="7"/>
      <c r="L24" s="6" t="s">
        <v>4</v>
      </c>
      <c r="M24" s="6"/>
      <c r="N24" s="6"/>
    </row>
    <row r="25" spans="1:14" x14ac:dyDescent="0.25">
      <c r="A25" s="2" t="s">
        <v>22</v>
      </c>
      <c r="B25" s="3">
        <v>1</v>
      </c>
      <c r="C25" s="28">
        <f>LOG10(CFUs!C25)</f>
        <v>5.1461280356782382</v>
      </c>
      <c r="D25" s="28">
        <f>LOG10(CFUs!D25)</f>
        <v>5.4471580313422194</v>
      </c>
      <c r="E25" s="21">
        <f>LOG10(CFUs!E25)</f>
        <v>4.6020599913279625</v>
      </c>
      <c r="F25" s="28">
        <f>LOG10(CFUs!F25)</f>
        <v>5</v>
      </c>
      <c r="G25" s="28">
        <f>LOG10(CFUs!G25)</f>
        <v>5.4471580313422194</v>
      </c>
      <c r="H25" s="21">
        <f>LOG10(CFUs!H25)</f>
        <v>5.204119982655925</v>
      </c>
      <c r="I25" s="28">
        <f>LOG10(CFUs!I25)</f>
        <v>5.4471580313422194</v>
      </c>
      <c r="J25" s="28">
        <f>LOG10(CFUs!J25)</f>
        <v>5.5314789170422554</v>
      </c>
      <c r="K25" s="21">
        <f>LOG10(CFUs!K25)</f>
        <v>4.6020599913279625</v>
      </c>
      <c r="L25" s="11">
        <f>LOG10(CFUs!L25)</f>
        <v>5.3222192947339195</v>
      </c>
      <c r="M25" s="11">
        <f>LOG10(CFUs!M25)</f>
        <v>5.4913616938342731</v>
      </c>
      <c r="N25" s="11">
        <f>LOG10(CFUs!N25)</f>
        <v>4.6020599913279625</v>
      </c>
    </row>
    <row r="26" spans="1:14" x14ac:dyDescent="0.25">
      <c r="B26" s="3">
        <v>2</v>
      </c>
      <c r="C26" s="28">
        <f>LOG10(CFUs!C26)</f>
        <v>5.5314789170422554</v>
      </c>
      <c r="D26" s="28">
        <f>LOG10(CFUs!D26)</f>
        <v>5.8692317197309762</v>
      </c>
      <c r="E26" s="21">
        <f>LOG10(CFUs!E26)</f>
        <v>4.3010299956639813</v>
      </c>
      <c r="F26" s="28">
        <f>LOG10(CFUs!F26)</f>
        <v>5.6627578316815743</v>
      </c>
      <c r="G26" s="28">
        <f>LOG10(CFUs!G26)</f>
        <v>5.9030899869919438</v>
      </c>
      <c r="H26" s="21">
        <f>LOG10(CFUs!H26)</f>
        <v>4.3010299956639813</v>
      </c>
      <c r="I26" s="28">
        <f>LOG10(CFUs!I26)</f>
        <v>5.5797835966168101</v>
      </c>
      <c r="J26" s="28">
        <f>LOG10(CFUs!J26)</f>
        <v>5.9030899869919438</v>
      </c>
      <c r="K26" s="21">
        <f>LOG10(CFUs!K26)</f>
        <v>4.6020599913279625</v>
      </c>
      <c r="L26" s="11">
        <f>LOG10(CFUs!L26)</f>
        <v>5.5563025007672868</v>
      </c>
      <c r="M26" s="11">
        <f>LOG10(CFUs!M26)</f>
        <v>5.8864907251724823</v>
      </c>
      <c r="N26" s="11">
        <f>LOG10(CFUs!N26)</f>
        <v>4.4771212547196626</v>
      </c>
    </row>
    <row r="27" spans="1:14" x14ac:dyDescent="0.25">
      <c r="B27" s="3">
        <v>3</v>
      </c>
      <c r="C27" s="13"/>
      <c r="D27" s="28">
        <f>LOG10(CFUs!D27)</f>
        <v>5.6434526764861879</v>
      </c>
      <c r="E27" s="21">
        <f>LOG10(CFUs!E27)</f>
        <v>5.4471580313422194</v>
      </c>
      <c r="F27" s="13"/>
      <c r="G27" s="28">
        <f>LOG10(CFUs!G27)</f>
        <v>5.5051499783199063</v>
      </c>
      <c r="H27" s="21">
        <f>LOG10(CFUs!H27)</f>
        <v>5.4149733479708182</v>
      </c>
      <c r="I27" s="13"/>
      <c r="J27" s="28">
        <f>LOG10(CFUs!J27)</f>
        <v>5.5051499783199063</v>
      </c>
      <c r="K27" s="21">
        <f>LOG10(CFUs!K27)</f>
        <v>5.3010299956639813</v>
      </c>
      <c r="L27" s="13"/>
      <c r="M27" s="11">
        <f>LOG10(CFUs!M27)</f>
        <v>5.5797835966168101</v>
      </c>
      <c r="N27" s="11">
        <f>LOG10(CFUs!N27)</f>
        <v>5.3802112417116064</v>
      </c>
    </row>
    <row r="28" spans="1:14" x14ac:dyDescent="0.25">
      <c r="B28" s="3">
        <v>4</v>
      </c>
      <c r="C28" s="28">
        <f>LOG10(CFUs!C28)</f>
        <v>4.3010299956639813</v>
      </c>
      <c r="D28" s="28">
        <f>LOG10(CFUs!D28)</f>
        <v>4.6020599913279625</v>
      </c>
      <c r="E28" s="21">
        <f>LOG10(CFUs!E28)</f>
        <v>5</v>
      </c>
      <c r="F28" s="28">
        <f>LOG10(CFUs!F28)</f>
        <v>5.3010299956639813</v>
      </c>
      <c r="G28" s="28">
        <f>LOG10(CFUs!G28)</f>
        <v>4.7781512503836439</v>
      </c>
      <c r="H28" s="21">
        <f>LOG10(CFUs!H28)</f>
        <v>5.6020599913279625</v>
      </c>
      <c r="I28" s="28">
        <f>LOG10(CFUs!I28)</f>
        <v>4.9030899869919438</v>
      </c>
      <c r="J28" s="28">
        <f>LOG10(CFUs!J28)</f>
        <v>5.1461280356782382</v>
      </c>
      <c r="K28" s="21">
        <f>LOG10(CFUs!K28)</f>
        <v>5.5314789170422554</v>
      </c>
      <c r="L28" s="11">
        <f>LOG10(CFUs!L28)</f>
        <v>4.6989700043360187</v>
      </c>
      <c r="M28" s="11">
        <f>LOG10(CFUs!M28)</f>
        <v>4.9542425094393252</v>
      </c>
      <c r="N28" s="11">
        <f>LOG10(CFUs!N28)</f>
        <v>5.3424226808222066</v>
      </c>
    </row>
    <row r="29" spans="1:14" x14ac:dyDescent="0.25">
      <c r="B29" s="3">
        <v>5</v>
      </c>
      <c r="C29" s="28">
        <f>LOG10(CFUs!C29)</f>
        <v>4.7781512503836439</v>
      </c>
      <c r="D29" s="28">
        <f>LOG10(CFUs!D29)</f>
        <v>4.6020599913279625</v>
      </c>
      <c r="E29" s="21">
        <f>LOG10(CFUs!E29)</f>
        <v>4.6020599913279625</v>
      </c>
      <c r="F29" s="28">
        <f>LOG10(CFUs!F29)</f>
        <v>5.3010299956639813</v>
      </c>
      <c r="G29" s="28">
        <f>LOG10(CFUs!G29)</f>
        <v>5</v>
      </c>
      <c r="H29" s="21">
        <f>LOG10(CFUs!H29)</f>
        <v>4.3010299956639813</v>
      </c>
      <c r="I29" s="28">
        <f>LOG10(CFUs!I29)</f>
        <v>4.9030899869919438</v>
      </c>
      <c r="J29" s="28">
        <f>LOG10(CFUs!J29)</f>
        <v>4.6020599913279625</v>
      </c>
      <c r="K29" s="21">
        <f>LOG10(CFUs!K29)</f>
        <v>4.9030899869919438</v>
      </c>
      <c r="L29" s="11">
        <f>LOG10(CFUs!L29)</f>
        <v>4.8450980400142569</v>
      </c>
      <c r="M29" s="11">
        <f>LOG10(CFUs!M29)</f>
        <v>4.6020599913279625</v>
      </c>
      <c r="N29" s="11">
        <f>LOG10(CFUs!N29)</f>
        <v>4.7781512503836439</v>
      </c>
    </row>
    <row r="30" spans="1:14" x14ac:dyDescent="0.25">
      <c r="B30" s="3">
        <v>6</v>
      </c>
      <c r="C30" s="28">
        <f>LOG10(CFUs!C30)</f>
        <v>5</v>
      </c>
      <c r="D30" s="28">
        <f>LOG10(CFUs!D30)</f>
        <v>4.9030899869919438</v>
      </c>
      <c r="E30" s="21">
        <f>LOG10(CFUs!E30)</f>
        <v>4.3010299956639813</v>
      </c>
      <c r="F30" s="28">
        <f>LOG10(CFUs!F30)</f>
        <v>5.7634279935629369</v>
      </c>
      <c r="G30" s="28">
        <f>LOG10(CFUs!G30)</f>
        <v>5.7323937598229682</v>
      </c>
      <c r="H30" s="21">
        <f>LOG10(CFUs!H30)</f>
        <v>5.1461280356782382</v>
      </c>
      <c r="I30" s="28">
        <f>LOG10(CFUs!I30)</f>
        <v>5.0791812460476251</v>
      </c>
      <c r="J30" s="28">
        <f>LOG10(CFUs!J30)</f>
        <v>5.3010299956639813</v>
      </c>
      <c r="K30" s="21">
        <f>LOG10(CFUs!K30)</f>
        <v>4.3010299956639813</v>
      </c>
      <c r="L30" s="11">
        <f>LOG10(CFUs!L30)</f>
        <v>5.0413926851582254</v>
      </c>
      <c r="M30" s="11">
        <f>LOG10(CFUs!M30)</f>
        <v>5.1461280356782382</v>
      </c>
      <c r="N30" s="11">
        <f>LOG10(CFUs!N30)</f>
        <v>4.3010299956639813</v>
      </c>
    </row>
    <row r="31" spans="1:14" x14ac:dyDescent="0.25">
      <c r="B31" s="3">
        <v>7</v>
      </c>
      <c r="C31" s="28">
        <f>LOG10(CFUs!C31)</f>
        <v>4.6020599913279625</v>
      </c>
      <c r="D31" s="13"/>
      <c r="E31" s="21">
        <f>LOG10(CFUs!E31)</f>
        <v>4.6020599913279625</v>
      </c>
      <c r="F31" s="28">
        <f>LOG10(CFUs!F31)</f>
        <v>5.0791812460476251</v>
      </c>
      <c r="G31" s="13"/>
      <c r="H31" s="21">
        <f>LOG10(CFUs!H31)</f>
        <v>5</v>
      </c>
      <c r="I31" s="28">
        <f>LOG10(CFUs!I31)</f>
        <v>4.6020599913279625</v>
      </c>
      <c r="J31" s="13"/>
      <c r="K31" s="21">
        <f>LOG10(CFUs!K31)</f>
        <v>4.6020599913279625</v>
      </c>
      <c r="L31" s="11">
        <f>LOG10(CFUs!L31)</f>
        <v>4.6020599913279625</v>
      </c>
      <c r="M31" s="13"/>
      <c r="N31" s="11">
        <f>LOG10(CFUs!N31)</f>
        <v>4.6020599913279625</v>
      </c>
    </row>
    <row r="32" spans="1:14" x14ac:dyDescent="0.25">
      <c r="B32" s="3">
        <v>10</v>
      </c>
      <c r="C32" s="13"/>
      <c r="D32" s="28">
        <f>LOG10(CFUs!D32)</f>
        <v>4.3010299956639813</v>
      </c>
      <c r="E32" s="21">
        <f>LOG10(CFUs!E32)</f>
        <v>4.6020599913279625</v>
      </c>
      <c r="F32" s="13"/>
      <c r="G32" s="28">
        <f>LOG10(CFUs!G32)</f>
        <v>5</v>
      </c>
      <c r="H32" s="21">
        <f>LOG10(CFUs!H32)</f>
        <v>4.7781512503836439</v>
      </c>
      <c r="I32" s="13"/>
      <c r="J32" s="28">
        <f>LOG10(CFUs!J32)</f>
        <v>4.3010299956639813</v>
      </c>
      <c r="K32" s="21">
        <f>LOG10(CFUs!K32)</f>
        <v>4.6020599913279625</v>
      </c>
      <c r="L32" s="13"/>
      <c r="M32" s="11">
        <f>LOG10(CFUs!M32)</f>
        <v>4.3010299956639813</v>
      </c>
      <c r="N32" s="11">
        <f>LOG10(CFUs!N32)</f>
        <v>4.6020599913279625</v>
      </c>
    </row>
    <row r="33" spans="1:14" x14ac:dyDescent="0.25">
      <c r="B33" s="3">
        <v>14</v>
      </c>
      <c r="C33" s="28">
        <f>LOG10(CFUs!C33)</f>
        <v>3.9030899869919438</v>
      </c>
      <c r="D33" s="28">
        <f>LOG10(CFUs!D33)</f>
        <v>4.6020599913279625</v>
      </c>
      <c r="E33" s="21">
        <f>LOG10(CFUs!E33)</f>
        <v>4.1461280356782382</v>
      </c>
      <c r="F33" s="28">
        <f>LOG10(CFUs!F33)</f>
        <v>4.6020599913279625</v>
      </c>
      <c r="G33" s="28">
        <f>LOG10(CFUs!G33)</f>
        <v>5.0492180226701819</v>
      </c>
      <c r="H33" s="21">
        <f>LOG10(CFUs!H33)</f>
        <v>4.5797835966168101</v>
      </c>
      <c r="I33" s="28">
        <f>LOG10(CFUs!I33)</f>
        <v>3.9030899869919438</v>
      </c>
      <c r="J33" s="28">
        <f>LOG10(CFUs!J33)</f>
        <v>4.5797835966168101</v>
      </c>
      <c r="K33" s="21">
        <f>LOG10(CFUs!K33)</f>
        <v>4.4471580313422194</v>
      </c>
      <c r="L33" s="11">
        <f>LOG10(CFUs!L33)</f>
        <v>3.9030899869919438</v>
      </c>
      <c r="M33" s="11">
        <f>LOG10(CFUs!M33)</f>
        <v>4.5910646070264995</v>
      </c>
      <c r="N33" s="11">
        <f>LOG10(CFUs!N33)</f>
        <v>4.3222192947339195</v>
      </c>
    </row>
    <row r="34" spans="1:14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4" x14ac:dyDescent="0.25">
      <c r="A35" s="1" t="s">
        <v>23</v>
      </c>
      <c r="B35" s="5" t="s">
        <v>0</v>
      </c>
      <c r="C35" s="6" t="s">
        <v>1</v>
      </c>
      <c r="D35" s="6"/>
      <c r="E35" s="7"/>
      <c r="F35" s="6" t="s">
        <v>2</v>
      </c>
      <c r="G35" s="6"/>
      <c r="H35" s="7"/>
      <c r="I35" s="6" t="s">
        <v>3</v>
      </c>
      <c r="J35" s="6"/>
      <c r="K35" s="7"/>
      <c r="L35" s="6" t="s">
        <v>4</v>
      </c>
      <c r="M35" s="6"/>
      <c r="N35" s="6"/>
    </row>
    <row r="36" spans="1:14" x14ac:dyDescent="0.25">
      <c r="A36" s="2" t="s">
        <v>24</v>
      </c>
      <c r="B36" s="3">
        <v>1</v>
      </c>
      <c r="C36" s="28">
        <f>LOG10(CFUs!C36)</f>
        <v>5.5314789170422554</v>
      </c>
      <c r="D36" s="13"/>
      <c r="E36" s="21">
        <f>LOG10(CFUs!E36)</f>
        <v>5.4771212547196626</v>
      </c>
      <c r="F36" s="28">
        <f>LOG10(CFUs!F36)</f>
        <v>5</v>
      </c>
      <c r="G36" s="13"/>
      <c r="H36" s="21">
        <f>LOG10(CFUs!H36)</f>
        <v>4.7781512503836439</v>
      </c>
      <c r="I36" s="28">
        <f>LOG10(CFUs!I36)</f>
        <v>5.3010299956639813</v>
      </c>
      <c r="J36" s="13"/>
      <c r="K36" s="21">
        <f>LOG10(CFUs!K36)</f>
        <v>5.4149733479708182</v>
      </c>
      <c r="L36" s="11">
        <f>LOG10(CFUs!L36)</f>
        <v>5.4313637641589869</v>
      </c>
      <c r="M36" s="13"/>
      <c r="N36" s="11">
        <f>LOG10(CFUs!N36)</f>
        <v>5.4471580313422194</v>
      </c>
    </row>
    <row r="37" spans="1:14" x14ac:dyDescent="0.25">
      <c r="B37" s="3">
        <v>2</v>
      </c>
      <c r="C37" s="28">
        <f>LOG10(CFUs!C37)</f>
        <v>5.4149733479708182</v>
      </c>
      <c r="D37" s="28">
        <f>LOG10(CFUs!D37)</f>
        <v>5.9444826721501682</v>
      </c>
      <c r="E37" s="21">
        <f>LOG10(CFUs!E37)</f>
        <v>4.3010299956639813</v>
      </c>
      <c r="F37" s="28">
        <f>LOG10(CFUs!F37)</f>
        <v>4.7781512503836439</v>
      </c>
      <c r="G37" s="28">
        <f>LOG10(CFUs!G37)</f>
        <v>5.7160033436347994</v>
      </c>
      <c r="H37" s="21">
        <f>LOG10(CFUs!H37)</f>
        <v>5.1461280356782382</v>
      </c>
      <c r="I37" s="28">
        <f>LOG10(CFUs!I37)</f>
        <v>5.3424226808222066</v>
      </c>
      <c r="J37" s="28">
        <f>LOG10(CFUs!J37)</f>
        <v>6.0934216851622347</v>
      </c>
      <c r="K37" s="21">
        <f>LOG10(CFUs!K37)</f>
        <v>4.6020599913279625</v>
      </c>
      <c r="L37" s="11">
        <f>LOG10(CFUs!L37)</f>
        <v>5.3802112417116064</v>
      </c>
      <c r="M37" s="11">
        <f>LOG10(CFUs!M37)</f>
        <v>6.0253058652647704</v>
      </c>
      <c r="N37" s="11">
        <f>LOG10(CFUs!N37)</f>
        <v>4.4771212547196626</v>
      </c>
    </row>
    <row r="38" spans="1:14" x14ac:dyDescent="0.25">
      <c r="B38" s="3">
        <v>3</v>
      </c>
      <c r="C38" s="28">
        <f>LOG10(CFUs!C38)</f>
        <v>4.9030899869919438</v>
      </c>
      <c r="D38" s="28">
        <f>LOG10(CFUs!D38)</f>
        <v>5.5563025007672868</v>
      </c>
      <c r="E38" s="21">
        <f>LOG10(CFUs!E38)</f>
        <v>5.2552725051033065</v>
      </c>
      <c r="F38" s="28">
        <f>LOG10(CFUs!F38)</f>
        <v>4.6020599913279625</v>
      </c>
      <c r="G38" s="28">
        <f>LOG10(CFUs!G38)</f>
        <v>5.4149733479708182</v>
      </c>
      <c r="H38" s="21">
        <f>LOG10(CFUs!H38)</f>
        <v>4.3010299956639813</v>
      </c>
      <c r="I38" s="28">
        <f>LOG10(CFUs!I38)</f>
        <v>4.6020599913279625</v>
      </c>
      <c r="J38" s="28">
        <f>LOG10(CFUs!J38)</f>
        <v>5.5314789170422554</v>
      </c>
      <c r="K38" s="21">
        <f>LOG10(CFUs!K38)</f>
        <v>5.1461280356782382</v>
      </c>
      <c r="L38" s="11">
        <f>LOG10(CFUs!L38)</f>
        <v>4.7781512503836439</v>
      </c>
      <c r="M38" s="11">
        <f>LOG10(CFUs!M38)</f>
        <v>5.5440680443502757</v>
      </c>
      <c r="N38" s="11">
        <f>LOG10(CFUs!N38)</f>
        <v>5.204119982655925</v>
      </c>
    </row>
    <row r="39" spans="1:14" x14ac:dyDescent="0.25">
      <c r="B39" s="3">
        <v>4</v>
      </c>
      <c r="C39" s="28">
        <f>LOG10(CFUs!C39)</f>
        <v>4.9030899869919438</v>
      </c>
      <c r="D39" s="28">
        <f>LOG10(CFUs!D39)</f>
        <v>5.2552725051033065</v>
      </c>
      <c r="E39" s="21">
        <f>LOG10(CFUs!E39)</f>
        <v>5.0791812460476251</v>
      </c>
      <c r="F39" s="28">
        <f>LOG10(CFUs!F39)</f>
        <v>5</v>
      </c>
      <c r="G39" s="28">
        <f>LOG10(CFUs!G39)</f>
        <v>5.1461280356782382</v>
      </c>
      <c r="H39" s="21">
        <f>LOG10(CFUs!H39)</f>
        <v>5</v>
      </c>
      <c r="I39" s="28">
        <f>LOG10(CFUs!I39)</f>
        <v>4.9030899869919438</v>
      </c>
      <c r="J39" s="28">
        <f>LOG10(CFUs!J39)</f>
        <v>5</v>
      </c>
      <c r="K39" s="21">
        <f>LOG10(CFUs!K39)</f>
        <v>5</v>
      </c>
      <c r="L39" s="11">
        <f>LOG10(CFUs!L39)</f>
        <v>4.9030899869919438</v>
      </c>
      <c r="M39" s="11">
        <f>LOG10(CFUs!M39)</f>
        <v>5.1461280356782382</v>
      </c>
      <c r="N39" s="11">
        <f>LOG10(CFUs!N39)</f>
        <v>5.0413926851582254</v>
      </c>
    </row>
    <row r="40" spans="1:14" x14ac:dyDescent="0.25">
      <c r="B40" s="3">
        <v>5</v>
      </c>
      <c r="C40" s="13"/>
      <c r="D40" s="28">
        <f>LOG10(CFUs!D40)</f>
        <v>5.6232492903979008</v>
      </c>
      <c r="E40" s="21">
        <f>LOG10(CFUs!E40)</f>
        <v>5.3010299956639813</v>
      </c>
      <c r="F40" s="13"/>
      <c r="G40" s="28">
        <f>LOG10(CFUs!G40)</f>
        <v>5.6434526764861879</v>
      </c>
      <c r="H40" s="21">
        <f>LOG10(CFUs!H40)</f>
        <v>4.7781512503836439</v>
      </c>
      <c r="I40" s="13"/>
      <c r="J40" s="28">
        <f>LOG10(CFUs!J40)</f>
        <v>5.4149733479708182</v>
      </c>
      <c r="K40" s="21">
        <f>LOG10(CFUs!K40)</f>
        <v>5.3424226808222066</v>
      </c>
      <c r="L40" s="13"/>
      <c r="M40" s="11">
        <f>LOG10(CFUs!M40)</f>
        <v>5.5314789170422554</v>
      </c>
      <c r="N40" s="11">
        <f>LOG10(CFUs!N40)</f>
        <v>5.3222192947339195</v>
      </c>
    </row>
    <row r="41" spans="1:14" x14ac:dyDescent="0.25">
      <c r="B41" s="3">
        <v>6</v>
      </c>
      <c r="C41" s="13"/>
      <c r="D41" s="28">
        <f>LOG10(CFUs!D41)</f>
        <v>4.7781512503836439</v>
      </c>
      <c r="E41" s="21">
        <f>LOG10(CFUs!E41)</f>
        <v>4.7781512503836439</v>
      </c>
      <c r="F41" s="13"/>
      <c r="G41" s="28">
        <f>LOG10(CFUs!G41)</f>
        <v>4.3010299956639813</v>
      </c>
      <c r="H41" s="21">
        <f>LOG10(CFUs!H41)</f>
        <v>4.7781512503836439</v>
      </c>
      <c r="I41" s="13"/>
      <c r="J41" s="28">
        <f>LOG10(CFUs!J41)</f>
        <v>4.3010299956639813</v>
      </c>
      <c r="K41" s="21">
        <f>LOG10(CFUs!K41)</f>
        <v>4.7781512503836439</v>
      </c>
      <c r="L41" s="13"/>
      <c r="M41" s="11">
        <f>LOG10(CFUs!M41)</f>
        <v>4.6020599913279625</v>
      </c>
      <c r="N41" s="11">
        <f>LOG10(CFUs!N41)</f>
        <v>4.7781512503836439</v>
      </c>
    </row>
    <row r="42" spans="1:14" x14ac:dyDescent="0.25">
      <c r="B42" s="3">
        <v>7</v>
      </c>
      <c r="C42" s="28">
        <f>LOG10(CFUs!C42)</f>
        <v>4.3010299956639813</v>
      </c>
      <c r="D42" s="28">
        <f>LOG10(CFUs!D42)</f>
        <v>5.0791812460476251</v>
      </c>
      <c r="E42" s="21">
        <f>LOG10(CFUs!E42)</f>
        <v>5.0791812460476251</v>
      </c>
      <c r="F42" s="28">
        <f>LOG10(CFUs!F42)</f>
        <v>5.0791812460476251</v>
      </c>
      <c r="G42" s="28">
        <f>LOG10(CFUs!G42)</f>
        <v>5.2552725051033065</v>
      </c>
      <c r="H42" s="21">
        <f>LOG10(CFUs!H42)</f>
        <v>4.9030899869919438</v>
      </c>
      <c r="I42" s="28">
        <f>LOG10(CFUs!I42)</f>
        <v>4.7781512503836439</v>
      </c>
      <c r="J42" s="28">
        <f>LOG10(CFUs!J42)</f>
        <v>5.0791812460476251</v>
      </c>
      <c r="K42" s="21">
        <f>LOG10(CFUs!K42)</f>
        <v>5.0791812460476251</v>
      </c>
      <c r="L42" s="11">
        <f>LOG10(CFUs!L42)</f>
        <v>4.6020599913279625</v>
      </c>
      <c r="M42" s="11">
        <f>LOG10(CFUs!M42)</f>
        <v>5.0791812460476251</v>
      </c>
      <c r="N42" s="11">
        <f>LOG10(CFUs!N42)</f>
        <v>5.0791812460476251</v>
      </c>
    </row>
    <row r="43" spans="1:14" x14ac:dyDescent="0.25">
      <c r="B43" s="3">
        <v>10</v>
      </c>
      <c r="C43" s="28">
        <f>LOG10(CFUs!C43)</f>
        <v>4.7781512503836439</v>
      </c>
      <c r="D43" s="28">
        <f>LOG10(CFUs!D43)</f>
        <v>4.9030899869919438</v>
      </c>
      <c r="E43" s="21">
        <f>LOG10(CFUs!E43)</f>
        <v>4.3010299956639813</v>
      </c>
      <c r="F43" s="28">
        <f>LOG10(CFUs!F43)</f>
        <v>4.6020599913279625</v>
      </c>
      <c r="G43" s="28">
        <f>LOG10(CFUs!G43)</f>
        <v>4.9030899869919438</v>
      </c>
      <c r="H43" s="21">
        <f>LOG10(CFUs!H43)</f>
        <v>4.7781512503836439</v>
      </c>
      <c r="I43" s="28">
        <f>LOG10(CFUs!I43)</f>
        <v>4.9030899869919438</v>
      </c>
      <c r="J43" s="28">
        <f>LOG10(CFUs!J43)</f>
        <v>5</v>
      </c>
      <c r="K43" s="21">
        <f>LOG10(CFUs!K43)</f>
        <v>4.6020599913279625</v>
      </c>
      <c r="L43" s="11">
        <f>LOG10(CFUs!L43)</f>
        <v>4.8450980400142569</v>
      </c>
      <c r="M43" s="11">
        <f>LOG10(CFUs!M43)</f>
        <v>4.9542425094393252</v>
      </c>
      <c r="N43" s="11">
        <f>LOG10(CFUs!N43)</f>
        <v>4.4771212547196626</v>
      </c>
    </row>
    <row r="44" spans="1:14" x14ac:dyDescent="0.25">
      <c r="B44" s="3">
        <v>14</v>
      </c>
      <c r="C44" s="28">
        <f>LOG10(CFUs!C44)</f>
        <v>4.2552725051033065</v>
      </c>
      <c r="D44" s="28">
        <f>LOG10(CFUs!D44)</f>
        <v>4.1461280356782382</v>
      </c>
      <c r="E44" s="21">
        <f>LOG10(CFUs!E44)</f>
        <v>3.6020599913279625</v>
      </c>
      <c r="F44" s="28">
        <f>LOG10(CFUs!F44)</f>
        <v>4.5314789170422554</v>
      </c>
      <c r="G44" s="28">
        <f>LOG10(CFUs!G44)</f>
        <v>4.3010299956639813</v>
      </c>
      <c r="H44" s="21">
        <f>LOG10(CFUs!H44)</f>
        <v>3.6020599913279625</v>
      </c>
      <c r="I44" s="28">
        <f>LOG10(CFUs!I44)</f>
        <v>4.204119982655925</v>
      </c>
      <c r="J44" s="28">
        <f>LOG10(CFUs!J44)</f>
        <v>4.3010299956639813</v>
      </c>
      <c r="K44" s="21">
        <f>LOG10(CFUs!K44)</f>
        <v>3.6020599913279625</v>
      </c>
      <c r="L44" s="11">
        <f>LOG10(CFUs!L44)</f>
        <v>4.2304489213782741</v>
      </c>
      <c r="M44" s="11">
        <f>LOG10(CFUs!M44)</f>
        <v>4.2304489213782741</v>
      </c>
      <c r="N44" s="11">
        <f>LOG10(CFUs!N44)</f>
        <v>3.6020599913279625</v>
      </c>
    </row>
    <row r="45" spans="1:14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5">
      <c r="A46" s="1" t="s">
        <v>25</v>
      </c>
      <c r="B46" s="5" t="s">
        <v>0</v>
      </c>
      <c r="C46" s="6" t="s">
        <v>1</v>
      </c>
      <c r="D46" s="6"/>
      <c r="E46" s="7"/>
      <c r="F46" s="6" t="s">
        <v>2</v>
      </c>
      <c r="G46" s="6"/>
      <c r="H46" s="7"/>
      <c r="I46" s="6" t="s">
        <v>3</v>
      </c>
      <c r="J46" s="6"/>
      <c r="K46" s="7"/>
      <c r="L46" s="6" t="s">
        <v>4</v>
      </c>
      <c r="M46" s="6"/>
      <c r="N46" s="6"/>
    </row>
    <row r="47" spans="1:14" x14ac:dyDescent="0.25">
      <c r="A47" s="2" t="s">
        <v>26</v>
      </c>
      <c r="B47" s="3">
        <v>1</v>
      </c>
      <c r="C47" s="28">
        <f>LOG10(CFUs!C47)</f>
        <v>4.9030899869919438</v>
      </c>
      <c r="D47" s="28">
        <f>LOG10(CFUs!D47)</f>
        <v>4.3010299956639813</v>
      </c>
      <c r="E47" s="21">
        <f>LOG10(CFUs!E47)</f>
        <v>4.6020599913279625</v>
      </c>
      <c r="F47" s="28">
        <f>LOG10(CFUs!F47)</f>
        <v>5.0791812460476251</v>
      </c>
      <c r="G47" s="28">
        <f>LOG10(CFUs!G47)</f>
        <v>4.7781512503836439</v>
      </c>
      <c r="H47" s="21">
        <f>LOG10(CFUs!H47)</f>
        <v>4.3010299956639813</v>
      </c>
      <c r="I47" s="28">
        <f>LOG10(CFUs!I47)</f>
        <v>4.9030899869919438</v>
      </c>
      <c r="J47" s="28">
        <f>LOG10(CFUs!J47)</f>
        <v>4.3010299956639813</v>
      </c>
      <c r="K47" s="21">
        <f>LOG10(CFUs!K47)</f>
        <v>4.3010299956639813</v>
      </c>
      <c r="L47" s="11">
        <f>LOG10(CFUs!L47)</f>
        <v>4.9030899869919438</v>
      </c>
      <c r="M47" s="11">
        <f>LOG10(CFUs!M47)</f>
        <v>4.3010299956639813</v>
      </c>
      <c r="N47" s="11">
        <f>LOG10(CFUs!N47)</f>
        <v>4.4771212547196626</v>
      </c>
    </row>
    <row r="48" spans="1:14" x14ac:dyDescent="0.25">
      <c r="B48" s="3">
        <v>2</v>
      </c>
      <c r="C48" s="28">
        <f>LOG10(CFUs!C48)</f>
        <v>5.0791812460476251</v>
      </c>
      <c r="D48" s="28">
        <f>LOG10(CFUs!D48)</f>
        <v>5.6627578316815743</v>
      </c>
      <c r="E48" s="21">
        <f>LOG10(CFUs!E48)</f>
        <v>5.2552725051033065</v>
      </c>
      <c r="F48" s="28">
        <f>LOG10(CFUs!F48)</f>
        <v>4.3010299956639813</v>
      </c>
      <c r="G48" s="28">
        <f>LOG10(CFUs!G48)</f>
        <v>5.9138138523837167</v>
      </c>
      <c r="H48" s="21">
        <f>LOG10(CFUs!H48)</f>
        <v>4.7781512503836439</v>
      </c>
      <c r="I48" s="28">
        <f>LOG10(CFUs!I48)</f>
        <v>4.6020599913279625</v>
      </c>
      <c r="J48" s="28">
        <f>LOG10(CFUs!J48)</f>
        <v>5.4771212547196626</v>
      </c>
      <c r="K48" s="21">
        <f>LOG10(CFUs!K48)</f>
        <v>5.1461280356782382</v>
      </c>
      <c r="L48" s="11">
        <f>LOG10(CFUs!L48)</f>
        <v>4.9030899869919438</v>
      </c>
      <c r="M48" s="11">
        <f>LOG10(CFUs!M48)</f>
        <v>5.5797835966168101</v>
      </c>
      <c r="N48" s="11">
        <f>LOG10(CFUs!N48)</f>
        <v>5.204119982655925</v>
      </c>
    </row>
    <row r="49" spans="1:14" x14ac:dyDescent="0.25">
      <c r="B49" s="3">
        <v>3</v>
      </c>
      <c r="C49" s="28">
        <f>LOG10(CFUs!C49)</f>
        <v>5.0791812460476251</v>
      </c>
      <c r="D49" s="28">
        <f>LOG10(CFUs!D49)</f>
        <v>4.3010299956639813</v>
      </c>
      <c r="E49" s="21">
        <f>LOG10(CFUs!E49)</f>
        <v>5</v>
      </c>
      <c r="F49" s="28">
        <f>LOG10(CFUs!F49)</f>
        <v>5.5797835966168101</v>
      </c>
      <c r="G49" s="28">
        <f>LOG10(CFUs!G49)</f>
        <v>4.3010299956639813</v>
      </c>
      <c r="H49" s="21">
        <f>LOG10(CFUs!H49)</f>
        <v>4.7781512503836439</v>
      </c>
      <c r="I49" s="28">
        <f>LOG10(CFUs!I49)</f>
        <v>5.0791812460476251</v>
      </c>
      <c r="J49" s="28">
        <f>LOG10(CFUs!J49)</f>
        <v>4.3010299956639813</v>
      </c>
      <c r="K49" s="21">
        <f>LOG10(CFUs!K49)</f>
        <v>5</v>
      </c>
      <c r="L49" s="11">
        <f>LOG10(CFUs!L49)</f>
        <v>5.0791812460476251</v>
      </c>
      <c r="M49" s="11">
        <f>LOG10(CFUs!M49)</f>
        <v>4.3010299956639813</v>
      </c>
      <c r="N49" s="11">
        <f>LOG10(CFUs!N49)</f>
        <v>5</v>
      </c>
    </row>
    <row r="50" spans="1:14" x14ac:dyDescent="0.25">
      <c r="B50" s="3">
        <v>4</v>
      </c>
      <c r="C50" s="28">
        <f>LOG10(CFUs!C50)</f>
        <v>5</v>
      </c>
      <c r="D50" s="28">
        <f>LOG10(CFUs!D50)</f>
        <v>4.6020599913279625</v>
      </c>
      <c r="E50" s="21">
        <f>LOG10(CFUs!E50)</f>
        <v>4.6020599913279625</v>
      </c>
      <c r="F50" s="28">
        <f>LOG10(CFUs!F50)</f>
        <v>4.6020599913279625</v>
      </c>
      <c r="G50" s="28">
        <f>LOG10(CFUs!G50)</f>
        <v>4.6020599913279625</v>
      </c>
      <c r="H50" s="21">
        <f>LOG10(CFUs!H50)</f>
        <v>5.4471580313422194</v>
      </c>
      <c r="I50" s="28">
        <f>LOG10(CFUs!I50)</f>
        <v>4.3010299956639813</v>
      </c>
      <c r="J50" s="28">
        <f>LOG10(CFUs!J50)</f>
        <v>4.6020599913279625</v>
      </c>
      <c r="K50" s="21">
        <f>LOG10(CFUs!K50)</f>
        <v>5</v>
      </c>
      <c r="L50" s="11">
        <f>LOG10(CFUs!L50)</f>
        <v>4.7781512503836439</v>
      </c>
      <c r="M50" s="11">
        <f>LOG10(CFUs!M50)</f>
        <v>4.6020599913279625</v>
      </c>
      <c r="N50" s="11">
        <f>LOG10(CFUs!N50)</f>
        <v>4.8450980400142569</v>
      </c>
    </row>
    <row r="51" spans="1:14" x14ac:dyDescent="0.25">
      <c r="B51" s="3">
        <v>5</v>
      </c>
      <c r="C51" s="28">
        <f>LOG10(CFUs!C51)</f>
        <v>5.0791812460476251</v>
      </c>
      <c r="D51" s="28">
        <f>LOG10(CFUs!D51)</f>
        <v>4.3010299956639813</v>
      </c>
      <c r="E51" s="21">
        <f>LOG10(CFUs!E51)</f>
        <v>5.1461280356782382</v>
      </c>
      <c r="F51" s="28">
        <f>LOG10(CFUs!F51)</f>
        <v>4.9030899869919438</v>
      </c>
      <c r="G51" s="28">
        <f>LOG10(CFUs!G51)</f>
        <v>4.3010299956639813</v>
      </c>
      <c r="H51" s="21">
        <f>LOG10(CFUs!H51)</f>
        <v>5.8061799739838875</v>
      </c>
      <c r="I51" s="28">
        <f>LOG10(CFUs!I51)</f>
        <v>4.6020599913279625</v>
      </c>
      <c r="J51" s="28">
        <f>LOG10(CFUs!J51)</f>
        <v>4.3010299956639813</v>
      </c>
      <c r="K51" s="21">
        <f>LOG10(CFUs!K51)</f>
        <v>5.204119982655925</v>
      </c>
      <c r="L51" s="11">
        <f>LOG10(CFUs!L51)</f>
        <v>4.9030899869919438</v>
      </c>
      <c r="M51" s="11">
        <f>LOG10(CFUs!M51)</f>
        <v>4.3010299956639813</v>
      </c>
      <c r="N51" s="11">
        <f>LOG10(CFUs!N51)</f>
        <v>5.1760912590556813</v>
      </c>
    </row>
    <row r="52" spans="1:14" x14ac:dyDescent="0.25">
      <c r="B52" s="3">
        <v>6</v>
      </c>
      <c r="C52" s="28">
        <f>LOG10(CFUs!C52)</f>
        <v>4.7781512503836439</v>
      </c>
      <c r="D52" s="28">
        <f>LOG10(CFUs!D52)</f>
        <v>4.6020599913279625</v>
      </c>
      <c r="E52" s="21">
        <f>LOG10(CFUs!E52)</f>
        <v>4.6020599913279625</v>
      </c>
      <c r="F52" s="28">
        <f>LOG10(CFUs!F52)</f>
        <v>5</v>
      </c>
      <c r="G52" s="28">
        <f>LOG10(CFUs!G52)</f>
        <v>4.9030899869919438</v>
      </c>
      <c r="H52" s="21">
        <f>LOG10(CFUs!H52)</f>
        <v>4.3010299956639813</v>
      </c>
      <c r="I52" s="28">
        <f>LOG10(CFUs!I52)</f>
        <v>4.6020599913279625</v>
      </c>
      <c r="J52" s="28">
        <f>LOG10(CFUs!J52)</f>
        <v>4.3010299956639813</v>
      </c>
      <c r="K52" s="21">
        <f>LOG10(CFUs!K52)</f>
        <v>4.7781512503836439</v>
      </c>
      <c r="L52" s="11">
        <f>LOG10(CFUs!L52)</f>
        <v>4.6989700043360187</v>
      </c>
      <c r="M52" s="11">
        <f>LOG10(CFUs!M52)</f>
        <v>4.4771212547196626</v>
      </c>
      <c r="N52" s="11">
        <f>LOG10(CFUs!N52)</f>
        <v>4.6989700043360187</v>
      </c>
    </row>
    <row r="53" spans="1:14" x14ac:dyDescent="0.25">
      <c r="B53" s="3">
        <v>7</v>
      </c>
      <c r="C53" s="28">
        <f>LOG10(CFUs!C53)</f>
        <v>4.9030899869919438</v>
      </c>
      <c r="D53" s="13"/>
      <c r="E53" s="21">
        <f>LOG10(CFUs!E53)</f>
        <v>4.9030899869919438</v>
      </c>
      <c r="F53" s="28">
        <f>LOG10(CFUs!F53)</f>
        <v>5.7160033436347994</v>
      </c>
      <c r="G53" s="13"/>
      <c r="H53" s="21">
        <f>LOG10(CFUs!H53)</f>
        <v>4.3010299956639813</v>
      </c>
      <c r="I53" s="28">
        <f>LOG10(CFUs!I53)</f>
        <v>4.6020599913279625</v>
      </c>
      <c r="J53" s="13"/>
      <c r="K53" s="21">
        <f>LOG10(CFUs!K53)</f>
        <v>4.6020599913279625</v>
      </c>
      <c r="L53" s="11">
        <f>LOG10(CFUs!L53)</f>
        <v>4.7781512503836439</v>
      </c>
      <c r="M53" s="13"/>
      <c r="N53" s="11">
        <f>LOG10(CFUs!N53)</f>
        <v>4.7781512503836439</v>
      </c>
    </row>
    <row r="54" spans="1:14" x14ac:dyDescent="0.25">
      <c r="B54" s="3">
        <v>10</v>
      </c>
      <c r="C54" s="28">
        <f>LOG10(CFUs!C54)</f>
        <v>4.3010299956639813</v>
      </c>
      <c r="D54" s="28">
        <f>LOG10(CFUs!D54)</f>
        <v>4.6020599913279625</v>
      </c>
      <c r="E54" s="12"/>
      <c r="F54" s="28">
        <f>LOG10(CFUs!F54)</f>
        <v>4.6020599913279625</v>
      </c>
      <c r="G54" s="28">
        <f>LOG10(CFUs!G54)</f>
        <v>5.8325089127062366</v>
      </c>
      <c r="H54" s="12"/>
      <c r="I54" s="28">
        <f>LOG10(CFUs!I54)</f>
        <v>4.6020599913279625</v>
      </c>
      <c r="J54" s="28">
        <f>LOG10(CFUs!J54)</f>
        <v>4.6020599913279625</v>
      </c>
      <c r="K54" s="12"/>
      <c r="L54" s="11">
        <f>LOG10(CFUs!L54)</f>
        <v>4.4771212547196626</v>
      </c>
      <c r="M54" s="11">
        <f>LOG10(CFUs!M54)</f>
        <v>4.6020599913279625</v>
      </c>
      <c r="N54" s="13"/>
    </row>
    <row r="55" spans="1:14" x14ac:dyDescent="0.25">
      <c r="B55" s="3">
        <v>14</v>
      </c>
      <c r="C55" s="28">
        <f>LOG10(CFUs!C55)</f>
        <v>4.2552725051033065</v>
      </c>
      <c r="D55" s="28">
        <f>LOG10(CFUs!D55)</f>
        <v>4.924279286061882</v>
      </c>
      <c r="E55" s="21">
        <f>LOG10(CFUs!E55)</f>
        <v>3.7781512503836434</v>
      </c>
      <c r="F55" s="28">
        <f>LOG10(CFUs!F55)</f>
        <v>4.8920946026904808</v>
      </c>
      <c r="G55" s="28">
        <f>LOG10(CFUs!G55)</f>
        <v>4.8692317197309762</v>
      </c>
      <c r="H55" s="21">
        <f>LOG10(CFUs!H55)</f>
        <v>5.0934216851622347</v>
      </c>
      <c r="I55" s="28">
        <f>LOG10(CFUs!I55)</f>
        <v>4.2552725051033065</v>
      </c>
      <c r="J55" s="28">
        <f>LOG10(CFUs!J55)</f>
        <v>4.9030899869919438</v>
      </c>
      <c r="K55" s="21">
        <f>LOG10(CFUs!K55)</f>
        <v>3.7781512503836434</v>
      </c>
      <c r="L55" s="11">
        <f>LOG10(CFUs!L55)</f>
        <v>4.2552725051033065</v>
      </c>
      <c r="M55" s="11">
        <f>LOG10(CFUs!M55)</f>
        <v>4.9138138523837167</v>
      </c>
      <c r="N55" s="11">
        <f>LOG10(CFUs!N55)</f>
        <v>3.7781512503836434</v>
      </c>
    </row>
    <row r="56" spans="1:14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1" t="s">
        <v>27</v>
      </c>
      <c r="B57" s="5" t="s">
        <v>0</v>
      </c>
      <c r="C57" s="6" t="s">
        <v>1</v>
      </c>
      <c r="D57" s="6"/>
      <c r="E57" s="7"/>
      <c r="F57" s="6" t="s">
        <v>2</v>
      </c>
      <c r="G57" s="6"/>
      <c r="H57" s="7"/>
      <c r="I57" s="6" t="s">
        <v>3</v>
      </c>
      <c r="J57" s="6"/>
      <c r="K57" s="7"/>
      <c r="L57" s="6" t="s">
        <v>4</v>
      </c>
      <c r="M57" s="6"/>
      <c r="N57" s="6"/>
    </row>
    <row r="58" spans="1:14" x14ac:dyDescent="0.25">
      <c r="A58" s="2" t="s">
        <v>28</v>
      </c>
      <c r="B58" s="3">
        <v>1</v>
      </c>
      <c r="C58" s="28">
        <f>LOG10(CFUs!C58)</f>
        <v>5.2552725051033065</v>
      </c>
      <c r="D58" s="13"/>
      <c r="E58" s="21">
        <f>LOG10(CFUs!E58)</f>
        <v>5</v>
      </c>
      <c r="F58" s="28">
        <f>LOG10(CFUs!F58)</f>
        <v>4.3010299956639813</v>
      </c>
      <c r="G58" s="13"/>
      <c r="H58" s="21">
        <f>LOG10(CFUs!H58)</f>
        <v>4.6020599913279625</v>
      </c>
      <c r="I58" s="28">
        <f>LOG10(CFUs!I58)</f>
        <v>5.2552725051033065</v>
      </c>
      <c r="J58" s="13"/>
      <c r="K58" s="21">
        <f>LOG10(CFUs!K58)</f>
        <v>5.0791812460476251</v>
      </c>
      <c r="L58" s="11">
        <f>LOG10(CFUs!L58)</f>
        <v>5.2552725051033065</v>
      </c>
      <c r="M58" s="13"/>
      <c r="N58" s="11">
        <f>LOG10(CFUs!N58)</f>
        <v>5.0413926851582254</v>
      </c>
    </row>
    <row r="59" spans="1:14" x14ac:dyDescent="0.25">
      <c r="B59" s="3">
        <v>2</v>
      </c>
      <c r="C59" s="28">
        <f>LOG10(CFUs!C59)</f>
        <v>5</v>
      </c>
      <c r="D59" s="28">
        <f>LOG10(CFUs!D59)</f>
        <v>5.0791812460476251</v>
      </c>
      <c r="E59" s="21">
        <f>LOG10(CFUs!E59)</f>
        <v>5.8920946026904808</v>
      </c>
      <c r="F59" s="28">
        <f>LOG10(CFUs!F59)</f>
        <v>4.3010299956639813</v>
      </c>
      <c r="G59" s="28">
        <f>LOG10(CFUs!G59)</f>
        <v>4.6020599913279625</v>
      </c>
      <c r="H59" s="21">
        <f>LOG10(CFUs!H59)</f>
        <v>5.1461280356782382</v>
      </c>
      <c r="I59" s="28">
        <f>LOG10(CFUs!I59)</f>
        <v>4.9030899869919438</v>
      </c>
      <c r="J59" s="28">
        <f>LOG10(CFUs!J59)</f>
        <v>5</v>
      </c>
      <c r="K59" s="21">
        <f>LOG10(CFUs!K59)</f>
        <v>5.9912260756924951</v>
      </c>
      <c r="L59" s="11">
        <f>LOG10(CFUs!L59)</f>
        <v>4.9542425094393252</v>
      </c>
      <c r="M59" s="11">
        <f>LOG10(CFUs!M59)</f>
        <v>5.0413926851582254</v>
      </c>
      <c r="N59" s="11">
        <f>LOG10(CFUs!N59)</f>
        <v>5.9444826721501682</v>
      </c>
    </row>
    <row r="60" spans="1:14" x14ac:dyDescent="0.25">
      <c r="B60" s="3">
        <v>3</v>
      </c>
      <c r="C60" s="28">
        <f>LOG10(CFUs!C60)</f>
        <v>5.2552725051033065</v>
      </c>
      <c r="D60" s="28">
        <f>LOG10(CFUs!D60)</f>
        <v>5.4771212547196626</v>
      </c>
      <c r="E60" s="21">
        <f>LOG10(CFUs!E60)</f>
        <v>5.0791812460476251</v>
      </c>
      <c r="F60" s="28">
        <f>LOG10(CFUs!F60)</f>
        <v>4.9030899869919438</v>
      </c>
      <c r="G60" s="28">
        <f>LOG10(CFUs!G60)</f>
        <v>4.9030899869919438</v>
      </c>
      <c r="H60" s="21">
        <f>LOG10(CFUs!H60)</f>
        <v>4.7781512503836439</v>
      </c>
      <c r="I60" s="28">
        <f>LOG10(CFUs!I60)</f>
        <v>5.1461280356782382</v>
      </c>
      <c r="J60" s="28">
        <f>LOG10(CFUs!J60)</f>
        <v>5.5563025007672868</v>
      </c>
      <c r="K60" s="21">
        <f>LOG10(CFUs!K60)</f>
        <v>5.1461280356782382</v>
      </c>
      <c r="L60" s="11">
        <f>LOG10(CFUs!L60)</f>
        <v>5.204119982655925</v>
      </c>
      <c r="M60" s="11">
        <f>LOG10(CFUs!M60)</f>
        <v>5.5185139398778871</v>
      </c>
      <c r="N60" s="11">
        <f>LOG10(CFUs!N60)</f>
        <v>5.1139433523068369</v>
      </c>
    </row>
    <row r="61" spans="1:14" x14ac:dyDescent="0.25">
      <c r="B61" s="3">
        <v>4</v>
      </c>
      <c r="C61" s="28">
        <f>LOG10(CFUs!C61)</f>
        <v>5.3010299956639813</v>
      </c>
      <c r="D61" s="28">
        <f>LOG10(CFUs!D61)</f>
        <v>6.1461280356782382</v>
      </c>
      <c r="E61" s="21">
        <f>LOG10(CFUs!E61)</f>
        <v>5.4149733479708182</v>
      </c>
      <c r="F61" s="28">
        <f>LOG10(CFUs!F61)</f>
        <v>4.9030899869919438</v>
      </c>
      <c r="G61" s="28">
        <f>LOG10(CFUs!G61)</f>
        <v>5.4149733479708182</v>
      </c>
      <c r="H61" s="21">
        <f>LOG10(CFUs!H61)</f>
        <v>4.7781512503836439</v>
      </c>
      <c r="I61" s="28">
        <f>LOG10(CFUs!I61)</f>
        <v>5.2552725051033065</v>
      </c>
      <c r="J61" s="28">
        <f>LOG10(CFUs!J61)</f>
        <v>6.0791812460476251</v>
      </c>
      <c r="K61" s="21">
        <f>LOG10(CFUs!K61)</f>
        <v>5.0791812460476251</v>
      </c>
      <c r="L61" s="11">
        <f>LOG10(CFUs!L61)</f>
        <v>5.2787536009528289</v>
      </c>
      <c r="M61" s="11">
        <f>LOG10(CFUs!M61)</f>
        <v>6.1139433523068369</v>
      </c>
      <c r="N61" s="11">
        <f>LOG10(CFUs!N61)</f>
        <v>5.2787536009528289</v>
      </c>
    </row>
    <row r="62" spans="1:14" x14ac:dyDescent="0.25">
      <c r="B62" s="3">
        <v>5</v>
      </c>
      <c r="C62" s="28">
        <f>LOG10(CFUs!C62)</f>
        <v>5.6020599913279625</v>
      </c>
      <c r="D62" s="28">
        <f>LOG10(CFUs!D62)</f>
        <v>5</v>
      </c>
      <c r="E62" s="12"/>
      <c r="F62" s="28">
        <f>LOG10(CFUs!F62)</f>
        <v>5.3010299956639813</v>
      </c>
      <c r="G62" s="28">
        <f>LOG10(CFUs!G62)</f>
        <v>5</v>
      </c>
      <c r="H62" s="12"/>
      <c r="I62" s="28">
        <f>LOG10(CFUs!I62)</f>
        <v>5.7323937598229682</v>
      </c>
      <c r="J62" s="28">
        <f>LOG10(CFUs!J62)</f>
        <v>5.5051499783199063</v>
      </c>
      <c r="K62" s="12"/>
      <c r="L62" s="11">
        <f>LOG10(CFUs!L62)</f>
        <v>5.6720978579357171</v>
      </c>
      <c r="M62" s="11">
        <f>LOG10(CFUs!M62)</f>
        <v>5.3222192947339195</v>
      </c>
      <c r="N62" s="13"/>
    </row>
    <row r="63" spans="1:14" x14ac:dyDescent="0.25">
      <c r="B63" s="3">
        <v>6</v>
      </c>
      <c r="C63" s="28">
        <f>LOG10(CFUs!C63)</f>
        <v>5</v>
      </c>
      <c r="D63" s="28">
        <f>LOG10(CFUs!D63)</f>
        <v>4.9030899869919438</v>
      </c>
      <c r="E63" s="21">
        <f>LOG10(CFUs!E63)</f>
        <v>4.9030899869919438</v>
      </c>
      <c r="F63" s="28">
        <f>LOG10(CFUs!F63)</f>
        <v>4.7781512503836439</v>
      </c>
      <c r="G63" s="28">
        <f>LOG10(CFUs!G63)</f>
        <v>4.7781512503836439</v>
      </c>
      <c r="H63" s="21">
        <f>LOG10(CFUs!H63)</f>
        <v>4.7781512503836439</v>
      </c>
      <c r="I63" s="28">
        <f>LOG10(CFUs!I63)</f>
        <v>5.1461280356782382</v>
      </c>
      <c r="J63" s="28">
        <f>LOG10(CFUs!J63)</f>
        <v>4.3010299956639813</v>
      </c>
      <c r="K63" s="21">
        <f>LOG10(CFUs!K63)</f>
        <v>5</v>
      </c>
      <c r="L63" s="11">
        <f>LOG10(CFUs!L63)</f>
        <v>5.0791812460476251</v>
      </c>
      <c r="M63" s="11">
        <f>LOG10(CFUs!M63)</f>
        <v>4.6989700043360187</v>
      </c>
      <c r="N63" s="11">
        <f>LOG10(CFUs!N63)</f>
        <v>4.9542425094393252</v>
      </c>
    </row>
    <row r="64" spans="1:14" x14ac:dyDescent="0.25">
      <c r="B64" s="3">
        <v>7</v>
      </c>
      <c r="C64" s="28">
        <f>LOG10(CFUs!C64)</f>
        <v>5.6812412373755876</v>
      </c>
      <c r="D64" s="28">
        <f>LOG10(CFUs!D64)</f>
        <v>5.6020599913279625</v>
      </c>
      <c r="E64" s="21">
        <f>LOG10(CFUs!E64)</f>
        <v>4.6020599913279625</v>
      </c>
      <c r="F64" s="28">
        <f>LOG10(CFUs!F64)</f>
        <v>5.9731278535996983</v>
      </c>
      <c r="G64" s="28">
        <f>LOG10(CFUs!G64)</f>
        <v>4.9030899869919438</v>
      </c>
      <c r="H64" s="21">
        <f>LOG10(CFUs!H64)</f>
        <v>5</v>
      </c>
      <c r="I64" s="28">
        <f>LOG10(CFUs!I64)</f>
        <v>5.9637878273455556</v>
      </c>
      <c r="J64" s="28">
        <f>LOG10(CFUs!J64)</f>
        <v>5.5563025007672868</v>
      </c>
      <c r="K64" s="21">
        <f>LOG10(CFUs!K64)</f>
        <v>5.0791812460476251</v>
      </c>
      <c r="L64" s="11">
        <f>LOG10(CFUs!L64)</f>
        <v>5.8450980400142569</v>
      </c>
      <c r="M64" s="11">
        <f>LOG10(CFUs!M64)</f>
        <v>5.5797835966168101</v>
      </c>
      <c r="N64" s="11">
        <f>LOG10(CFUs!N64)</f>
        <v>4.9030899869919438</v>
      </c>
    </row>
    <row r="65" spans="1:14" x14ac:dyDescent="0.25">
      <c r="B65" s="3">
        <v>10</v>
      </c>
      <c r="C65" s="28">
        <f>LOG10(CFUs!C65)</f>
        <v>5.4771212547196626</v>
      </c>
      <c r="D65" s="28">
        <f>LOG10(CFUs!D65)</f>
        <v>4.9030899869919438</v>
      </c>
      <c r="E65" s="21">
        <f>LOG10(CFUs!E65)</f>
        <v>4.3010299956639813</v>
      </c>
      <c r="F65" s="28">
        <f>LOG10(CFUs!F65)</f>
        <v>5.4771212547196626</v>
      </c>
      <c r="G65" s="28">
        <f>LOG10(CFUs!G65)</f>
        <v>4.6020599913279625</v>
      </c>
      <c r="H65" s="21">
        <f>LOG10(CFUs!H65)</f>
        <v>4.7781512503836439</v>
      </c>
      <c r="I65" s="28">
        <f>LOG10(CFUs!I65)</f>
        <v>5.3424226808222066</v>
      </c>
      <c r="J65" s="28">
        <f>LOG10(CFUs!J65)</f>
        <v>4.9030899869919438</v>
      </c>
      <c r="K65" s="21">
        <f>LOG10(CFUs!K65)</f>
        <v>4.3010299956639813</v>
      </c>
      <c r="L65" s="11">
        <f>LOG10(CFUs!L65)</f>
        <v>5.4149733479708182</v>
      </c>
      <c r="M65" s="11">
        <f>LOG10(CFUs!M65)</f>
        <v>4.9030899869919438</v>
      </c>
      <c r="N65" s="11">
        <f>LOG10(CFUs!N65)</f>
        <v>4.3010299956639813</v>
      </c>
    </row>
    <row r="66" spans="1:14" x14ac:dyDescent="0.25">
      <c r="B66" s="3">
        <v>14</v>
      </c>
      <c r="C66" s="28">
        <f>LOG10(CFUs!C66)</f>
        <v>4.3424226808222066</v>
      </c>
      <c r="D66" s="28">
        <f>LOG10(CFUs!D66)</f>
        <v>4.3010299956639813</v>
      </c>
      <c r="E66" s="21">
        <f>LOG10(CFUs!E66)</f>
        <v>4.6434526764861879</v>
      </c>
      <c r="F66" s="28">
        <f>LOG10(CFUs!F66)</f>
        <v>4.5314789170422554</v>
      </c>
      <c r="G66" s="28">
        <f>LOG10(CFUs!G66)</f>
        <v>4.9731278535996983</v>
      </c>
      <c r="H66" s="21">
        <f>LOG10(CFUs!H66)</f>
        <v>4.6627578316815743</v>
      </c>
      <c r="I66" s="28">
        <f>LOG10(CFUs!I66)</f>
        <v>4.4471580313422194</v>
      </c>
      <c r="J66" s="28">
        <f>LOG10(CFUs!J66)</f>
        <v>4.4149733479708182</v>
      </c>
      <c r="K66" s="21">
        <f>LOG10(CFUs!K66)</f>
        <v>4.4149733479708182</v>
      </c>
      <c r="L66" s="11">
        <f>LOG10(CFUs!L66)</f>
        <v>4.3979400086720375</v>
      </c>
      <c r="M66" s="11">
        <f>LOG10(CFUs!M66)</f>
        <v>4.3617278360175931</v>
      </c>
      <c r="N66" s="11">
        <f>LOG10(CFUs!N66)</f>
        <v>4.5440680443502757</v>
      </c>
    </row>
    <row r="67" spans="1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1" t="s">
        <v>29</v>
      </c>
      <c r="B68" s="5" t="s">
        <v>0</v>
      </c>
      <c r="C68" s="6" t="s">
        <v>1</v>
      </c>
      <c r="D68" s="6"/>
      <c r="E68" s="7"/>
      <c r="F68" s="6" t="s">
        <v>2</v>
      </c>
      <c r="G68" s="6"/>
      <c r="H68" s="7"/>
      <c r="I68" s="6" t="s">
        <v>3</v>
      </c>
      <c r="J68" s="6"/>
      <c r="K68" s="7"/>
      <c r="L68" s="6" t="s">
        <v>4</v>
      </c>
      <c r="M68" s="6"/>
      <c r="N68" s="6"/>
    </row>
    <row r="69" spans="1:14" x14ac:dyDescent="0.25">
      <c r="A69" s="2" t="s">
        <v>30</v>
      </c>
      <c r="B69" s="3">
        <v>1</v>
      </c>
      <c r="C69" s="13"/>
      <c r="D69" s="28">
        <f>LOG10(CFUs!D69)</f>
        <v>4.3010299956639813</v>
      </c>
      <c r="E69" s="21">
        <f>LOG10(CFUs!E69)</f>
        <v>4.3010299956639813</v>
      </c>
      <c r="F69" s="13"/>
      <c r="G69" s="28">
        <f>LOG10(CFUs!G69)</f>
        <v>5.7781512503836439</v>
      </c>
      <c r="H69" s="21">
        <f>LOG10(CFUs!H69)</f>
        <v>5.7923916894982534</v>
      </c>
      <c r="I69" s="13"/>
      <c r="J69" s="28">
        <f>LOG10(CFUs!J69)</f>
        <v>4.3010299956639813</v>
      </c>
      <c r="K69" s="21">
        <f>LOG10(CFUs!K69)</f>
        <v>4.3010299956639813</v>
      </c>
      <c r="L69" s="13"/>
      <c r="M69" s="11">
        <f>LOG10(CFUs!M69)</f>
        <v>4.3010299956639813</v>
      </c>
      <c r="N69" s="11">
        <f>LOG10(CFUs!N69)</f>
        <v>4.3010299956639813</v>
      </c>
    </row>
    <row r="70" spans="1:14" x14ac:dyDescent="0.25">
      <c r="B70" s="3">
        <v>2</v>
      </c>
      <c r="C70" s="28">
        <f>LOG10(CFUs!C70)</f>
        <v>4.3010299956639813</v>
      </c>
      <c r="D70" s="13"/>
      <c r="E70" s="21">
        <f>LOG10(CFUs!E70)</f>
        <v>4.3010299956639813</v>
      </c>
      <c r="F70" s="28">
        <f>LOG10(CFUs!F70)</f>
        <v>5.6627578316815743</v>
      </c>
      <c r="G70" s="13"/>
      <c r="H70" s="21">
        <f>LOG10(CFUs!H70)</f>
        <v>5.3010299956639813</v>
      </c>
      <c r="I70" s="28">
        <f>LOG10(CFUs!I70)</f>
        <v>4.6020599913279625</v>
      </c>
      <c r="J70" s="13"/>
      <c r="K70" s="21">
        <f>LOG10(CFUs!K70)</f>
        <v>4.7781512503836439</v>
      </c>
      <c r="L70" s="11">
        <f>LOG10(CFUs!L70)</f>
        <v>4.4771212547196626</v>
      </c>
      <c r="M70" s="13"/>
      <c r="N70" s="11">
        <f>LOG10(CFUs!N70)</f>
        <v>4.6020599913279625</v>
      </c>
    </row>
    <row r="71" spans="1:14" x14ac:dyDescent="0.25">
      <c r="B71" s="3">
        <v>3</v>
      </c>
      <c r="C71" s="28">
        <f>LOG10(CFUs!C71)</f>
        <v>5.0791812460476251</v>
      </c>
      <c r="D71" s="28">
        <f>LOG10(CFUs!D71)</f>
        <v>4.3010299956639813</v>
      </c>
      <c r="E71" s="21">
        <f>LOG10(CFUs!E71)</f>
        <v>4.3010299956639813</v>
      </c>
      <c r="F71" s="28">
        <f>LOG10(CFUs!F71)</f>
        <v>6.1986570869544222</v>
      </c>
      <c r="G71" s="28">
        <f>LOG10(CFUs!G71)</f>
        <v>4.3010299956639813</v>
      </c>
      <c r="H71" s="21">
        <f>LOG10(CFUs!H71)</f>
        <v>5.1461280356782382</v>
      </c>
      <c r="I71" s="28">
        <f>LOG10(CFUs!I71)</f>
        <v>5.2552725051033065</v>
      </c>
      <c r="J71" s="28">
        <f>LOG10(CFUs!J71)</f>
        <v>4.9030899869919438</v>
      </c>
      <c r="K71" s="21">
        <f>LOG10(CFUs!K71)</f>
        <v>5</v>
      </c>
      <c r="L71" s="11">
        <f>LOG10(CFUs!L71)</f>
        <v>5.1760912590556813</v>
      </c>
      <c r="M71" s="11">
        <f>LOG10(CFUs!M71)</f>
        <v>4.6989700043360187</v>
      </c>
      <c r="N71" s="11">
        <f>LOG10(CFUs!N71)</f>
        <v>4.7781512503836439</v>
      </c>
    </row>
    <row r="72" spans="1:14" x14ac:dyDescent="0.25">
      <c r="B72" s="3">
        <v>4</v>
      </c>
      <c r="C72" s="28">
        <f>LOG10(CFUs!C72)</f>
        <v>4.3010299956639813</v>
      </c>
      <c r="D72" s="28">
        <f>LOG10(CFUs!D72)</f>
        <v>4.6020599913279625</v>
      </c>
      <c r="E72" s="21">
        <f>LOG10(CFUs!E72)</f>
        <v>4.3010299956639813</v>
      </c>
      <c r="F72" s="28">
        <f>LOG10(CFUs!F72)</f>
        <v>5.7160033436347994</v>
      </c>
      <c r="G72" s="28">
        <f>LOG10(CFUs!G72)</f>
        <v>5.6434526764861879</v>
      </c>
      <c r="H72" s="21">
        <f>LOG10(CFUs!H72)</f>
        <v>4.6020599913279625</v>
      </c>
      <c r="I72" s="28">
        <f>LOG10(CFUs!I72)</f>
        <v>4.3010299956639813</v>
      </c>
      <c r="J72" s="28">
        <f>LOG10(CFUs!J72)</f>
        <v>4.3010299956639813</v>
      </c>
      <c r="K72" s="21">
        <f>LOG10(CFUs!K72)</f>
        <v>4.6020599913279625</v>
      </c>
      <c r="L72" s="11">
        <f>LOG10(CFUs!L72)</f>
        <v>4.3010299956639813</v>
      </c>
      <c r="M72" s="11">
        <f>LOG10(CFUs!M72)</f>
        <v>4.4771212547196626</v>
      </c>
      <c r="N72" s="11">
        <f>LOG10(CFUs!N72)</f>
        <v>4.4771212547196626</v>
      </c>
    </row>
    <row r="73" spans="1:14" x14ac:dyDescent="0.25">
      <c r="B73" s="3">
        <v>5</v>
      </c>
      <c r="C73" s="28">
        <f>LOG10(CFUs!C73)</f>
        <v>4.6020599913279625</v>
      </c>
      <c r="D73" s="28">
        <f>LOG10(CFUs!D73)</f>
        <v>4.3010299956639813</v>
      </c>
      <c r="E73" s="21">
        <f>LOG10(CFUs!E73)</f>
        <v>4.3010299956639813</v>
      </c>
      <c r="F73" s="28">
        <f>LOG10(CFUs!F73)</f>
        <v>4.9030899869919438</v>
      </c>
      <c r="G73" s="28">
        <f>LOG10(CFUs!G73)</f>
        <v>4.6020599913279625</v>
      </c>
      <c r="H73" s="21">
        <f>LOG10(CFUs!H73)</f>
        <v>5.0791812460476251</v>
      </c>
      <c r="I73" s="28">
        <f>LOG10(CFUs!I73)</f>
        <v>4.6020599913279625</v>
      </c>
      <c r="J73" s="28">
        <f>LOG10(CFUs!J73)</f>
        <v>4.3010299956639813</v>
      </c>
      <c r="K73" s="21">
        <f>LOG10(CFUs!K73)</f>
        <v>4.3010299956639813</v>
      </c>
      <c r="L73" s="11">
        <f>LOG10(CFUs!L73)</f>
        <v>4.6020599913279625</v>
      </c>
      <c r="M73" s="11">
        <f>LOG10(CFUs!M73)</f>
        <v>4.3010299956639813</v>
      </c>
      <c r="N73" s="11">
        <f>LOG10(CFUs!N73)</f>
        <v>4.3010299956639813</v>
      </c>
    </row>
    <row r="74" spans="1:14" x14ac:dyDescent="0.25">
      <c r="B74" s="3">
        <v>6</v>
      </c>
      <c r="C74" s="28">
        <f>LOG10(CFUs!C74)</f>
        <v>4.3010299956639813</v>
      </c>
      <c r="D74" s="28">
        <f>LOG10(CFUs!D74)</f>
        <v>4.6020599913279625</v>
      </c>
      <c r="E74" s="12"/>
      <c r="F74" s="28">
        <f>LOG10(CFUs!F74)</f>
        <v>5.7634279935629369</v>
      </c>
      <c r="G74" s="28">
        <f>LOG10(CFUs!G74)</f>
        <v>5.4471580313422194</v>
      </c>
      <c r="H74" s="12"/>
      <c r="I74" s="28">
        <f>LOG10(CFUs!I74)</f>
        <v>4.6020599913279625</v>
      </c>
      <c r="J74" s="28">
        <f>LOG10(CFUs!J74)</f>
        <v>4.3010299956639813</v>
      </c>
      <c r="K74" s="12"/>
      <c r="L74" s="11">
        <f>LOG10(CFUs!L74)</f>
        <v>4.4771212547196626</v>
      </c>
      <c r="M74" s="11">
        <f>LOG10(CFUs!M74)</f>
        <v>4.4771212547196626</v>
      </c>
      <c r="N74" s="13"/>
    </row>
    <row r="75" spans="1:14" x14ac:dyDescent="0.25">
      <c r="B75" s="3">
        <v>7</v>
      </c>
      <c r="C75" s="28">
        <f>LOG10(CFUs!C75)</f>
        <v>4.6020599913279625</v>
      </c>
      <c r="D75" s="13"/>
      <c r="E75" s="21">
        <f>LOG10(CFUs!E75)</f>
        <v>4.3010299956639813</v>
      </c>
      <c r="F75" s="28">
        <f>LOG10(CFUs!F75)</f>
        <v>5.4149733479708182</v>
      </c>
      <c r="G75" s="13"/>
      <c r="H75" s="21">
        <f>LOG10(CFUs!H75)</f>
        <v>5.5563025007672868</v>
      </c>
      <c r="I75" s="28">
        <f>LOG10(CFUs!I75)</f>
        <v>4.3010299956639813</v>
      </c>
      <c r="J75" s="13"/>
      <c r="K75" s="21">
        <f>LOG10(CFUs!K75)</f>
        <v>4.3010299956639813</v>
      </c>
      <c r="L75" s="11">
        <f>LOG10(CFUs!L75)</f>
        <v>4.4771212547196626</v>
      </c>
      <c r="M75" s="13"/>
      <c r="N75" s="11">
        <f>LOG10(CFUs!N75)</f>
        <v>4.3010299956639813</v>
      </c>
    </row>
    <row r="76" spans="1:14" x14ac:dyDescent="0.25">
      <c r="B76" s="3">
        <v>10</v>
      </c>
      <c r="C76" s="28">
        <f>LOG10(CFUs!C76)</f>
        <v>5.3802112417116064</v>
      </c>
      <c r="D76" s="28">
        <f>LOG10(CFUs!D76)</f>
        <v>4.3010299956639813</v>
      </c>
      <c r="E76" s="21">
        <f>LOG10(CFUs!E76)</f>
        <v>4.6020599913279625</v>
      </c>
      <c r="F76" s="28">
        <f>LOG10(CFUs!F76)</f>
        <v>6.0492180226701819</v>
      </c>
      <c r="G76" s="28">
        <f>LOG10(CFUs!G76)</f>
        <v>5.6020599913279625</v>
      </c>
      <c r="H76" s="21">
        <f>LOG10(CFUs!H76)</f>
        <v>5.2552725051033065</v>
      </c>
      <c r="I76" s="28">
        <f>LOG10(CFUs!I76)</f>
        <v>5.3010299956639813</v>
      </c>
      <c r="J76" s="28">
        <f>LOG10(CFUs!J76)</f>
        <v>4.3010299956639813</v>
      </c>
      <c r="K76" s="21">
        <f>LOG10(CFUs!K76)</f>
        <v>5.3010299956639813</v>
      </c>
      <c r="L76" s="11">
        <f>LOG10(CFUs!L76)</f>
        <v>5.3424226808222066</v>
      </c>
      <c r="M76" s="11">
        <f>LOG10(CFUs!M76)</f>
        <v>4.3010299956639813</v>
      </c>
      <c r="N76" s="11">
        <f>LOG10(CFUs!N76)</f>
        <v>5.0791812460476251</v>
      </c>
    </row>
    <row r="77" spans="1:14" x14ac:dyDescent="0.25">
      <c r="B77" s="3">
        <v>14</v>
      </c>
      <c r="C77" s="28">
        <f>LOG10(CFUs!C77)</f>
        <v>3.3010299956639813</v>
      </c>
      <c r="D77" s="28">
        <f>LOG10(CFUs!D77)</f>
        <v>3.3010299956639813</v>
      </c>
      <c r="E77" s="21">
        <f>LOG10(CFUs!E77)</f>
        <v>3.7781512503836434</v>
      </c>
      <c r="F77" s="28">
        <f>LOG10(CFUs!F77)</f>
        <v>3.3010299956639813</v>
      </c>
      <c r="G77" s="28">
        <f>LOG10(CFUs!G77)</f>
        <v>4.6434526764861879</v>
      </c>
      <c r="H77" s="21">
        <f>LOG10(CFUs!H77)</f>
        <v>4.924279286061882</v>
      </c>
      <c r="I77" s="28">
        <f>LOG10(CFUs!I77)</f>
        <v>3.3010299956639813</v>
      </c>
      <c r="J77" s="28">
        <f>LOG10(CFUs!J77)</f>
        <v>3.3010299956639813</v>
      </c>
      <c r="K77" s="21">
        <f>LOG10(CFUs!K77)</f>
        <v>3.7781512503836434</v>
      </c>
      <c r="L77" s="11">
        <f>LOG10(CFUs!L77)</f>
        <v>3.3010299956639813</v>
      </c>
      <c r="M77" s="11">
        <f>LOG10(CFUs!M77)</f>
        <v>3.3010299956639813</v>
      </c>
      <c r="N77" s="11">
        <f>LOG10(CFUs!N77)</f>
        <v>3.7781512503836434</v>
      </c>
    </row>
  </sheetData>
  <mergeCells count="28">
    <mergeCell ref="C68:E68"/>
    <mergeCell ref="F68:H68"/>
    <mergeCell ref="I68:K68"/>
    <mergeCell ref="L68:N68"/>
    <mergeCell ref="C46:E46"/>
    <mergeCell ref="F46:H46"/>
    <mergeCell ref="I46:K46"/>
    <mergeCell ref="L46:N46"/>
    <mergeCell ref="C57:E57"/>
    <mergeCell ref="F57:H57"/>
    <mergeCell ref="I57:K57"/>
    <mergeCell ref="L57:N57"/>
    <mergeCell ref="C24:E24"/>
    <mergeCell ref="F24:H24"/>
    <mergeCell ref="I24:K24"/>
    <mergeCell ref="L24:N24"/>
    <mergeCell ref="C35:E35"/>
    <mergeCell ref="F35:H35"/>
    <mergeCell ref="I35:K35"/>
    <mergeCell ref="L35:N35"/>
    <mergeCell ref="C2:E2"/>
    <mergeCell ref="F2:H2"/>
    <mergeCell ref="I2:K2"/>
    <mergeCell ref="L2:N2"/>
    <mergeCell ref="C13:E13"/>
    <mergeCell ref="F13:H13"/>
    <mergeCell ref="I13:K13"/>
    <mergeCell ref="L13:N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Colonies</vt:lpstr>
      <vt:lpstr>CFUs</vt:lpstr>
      <vt:lpstr>Log10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Watson</dc:creator>
  <cp:lastModifiedBy>Connor Watson</cp:lastModifiedBy>
  <dcterms:created xsi:type="dcterms:W3CDTF">2021-09-12T07:13:42Z</dcterms:created>
  <dcterms:modified xsi:type="dcterms:W3CDTF">2021-09-12T07:53:15Z</dcterms:modified>
</cp:coreProperties>
</file>